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00" windowHeight="14200" activeTab="1"/>
  </bookViews>
  <sheets>
    <sheet name="收支明细表（住建）" sheetId="3" r:id="rId1"/>
    <sheet name="收支明细表（项目公司）" sheetId="5" r:id="rId2"/>
  </sheets>
  <definedNames>
    <definedName name="_xlnm._FilterDatabase" localSheetId="1" hidden="1">'收支明细表（项目公司）'!$A$2:$I$56</definedName>
  </definedNames>
  <calcPr calcId="144525"/>
</workbook>
</file>

<file path=xl/comments1.xml><?xml version="1.0" encoding="utf-8"?>
<comments xmlns="http://schemas.openxmlformats.org/spreadsheetml/2006/main">
  <authors>
    <author>Administrator</author>
  </authors>
  <commentList>
    <comment ref="B42" authorId="0">
      <text>
        <r>
          <rPr>
            <b/>
            <sz val="9"/>
            <rFont val="宋体"/>
            <charset val="134"/>
          </rPr>
          <t>Administrator:</t>
        </r>
        <r>
          <rPr>
            <sz val="9"/>
            <rFont val="宋体"/>
            <charset val="134"/>
          </rPr>
          <t xml:space="preserve">
5月12日实际支付1070万元给秀麓公司，其中70万元为天润退回专债资金，1000万元向天润借款。</t>
        </r>
      </text>
    </comment>
  </commentList>
</comments>
</file>

<file path=xl/sharedStrings.xml><?xml version="1.0" encoding="utf-8"?>
<sst xmlns="http://schemas.openxmlformats.org/spreadsheetml/2006/main" count="217" uniqueCount="112">
  <si>
    <t>附件3</t>
  </si>
  <si>
    <t>通海县城市供排水一体化改造工程专项债券资金
收支明细表  （通海县住房和城乡建设局）</t>
  </si>
  <si>
    <t>单位：元</t>
  </si>
  <si>
    <t>时间</t>
  </si>
  <si>
    <t>摘要</t>
  </si>
  <si>
    <t>收入</t>
  </si>
  <si>
    <t>支出</t>
  </si>
  <si>
    <t>余额</t>
  </si>
  <si>
    <t>前期</t>
  </si>
  <si>
    <t>天润公司</t>
  </si>
  <si>
    <t>秀麓公司</t>
  </si>
  <si>
    <t>付云南人防设计院公司咨询费(可研编制费）</t>
  </si>
  <si>
    <t>付秀麓公司秀山路雨污分流工程款（建投）</t>
  </si>
  <si>
    <t>付天润公司供排水一体化改造项目工程款（中交）</t>
  </si>
  <si>
    <t>付杞麓湖房地产测绘公司地形图测绘费</t>
  </si>
  <si>
    <t>付云领造价公司咨询费（专债方案编制费）</t>
  </si>
  <si>
    <t>付天润公司供排水一体化改造项目工程款（中泰天顺公司监理预付款）</t>
  </si>
  <si>
    <t>付天润公司供排水一体化改造项目工程款（容海川规划公司项目初设款）</t>
  </si>
  <si>
    <t>付天润公司供排水一体化改造项目工程款</t>
  </si>
  <si>
    <t>付玉溪鼎盛社会稳定风险评估有限公司社会稳定风险评估费</t>
  </si>
  <si>
    <t>付天润公司供排水一体化改造项目工程进度款（中交）</t>
  </si>
  <si>
    <t>付杞麓房地产测绘事务公司供排水一体化改造项目地形图测绘费</t>
  </si>
  <si>
    <t>付玉报传媒服务点孔家坟水厂迁坟公告费</t>
  </si>
  <si>
    <t>付云南诚化工程设计咨询有限公司（水土保持编制费）</t>
  </si>
  <si>
    <t>付云南智深环保科技发展有限公司（环评编制费）</t>
  </si>
  <si>
    <t>小计</t>
  </si>
  <si>
    <t>天润公司退回专债资金</t>
  </si>
  <si>
    <t>付云南建安昆宁工程设计咨询有限公司施工图审图费</t>
  </si>
  <si>
    <t>付玉溪市政规划设计院八一路北段规划设计费</t>
  </si>
  <si>
    <t>向天润公司借专债资金</t>
  </si>
  <si>
    <t>合计</t>
  </si>
  <si>
    <t>通海县城市供排水一体化改造工程专项债券资金
收支明细表  （通海天润农林开发有限公司）</t>
  </si>
  <si>
    <t xml:space="preserve">                                                                                      单位：元</t>
  </si>
  <si>
    <t>序号</t>
  </si>
  <si>
    <t>类别</t>
  </si>
  <si>
    <t>收款方</t>
  </si>
  <si>
    <t>备注</t>
  </si>
  <si>
    <t>2022.9.9</t>
  </si>
  <si>
    <t>收通海县城市供排水一体化改造工程勘察设计施工总承包（EPC）专项债券资金</t>
  </si>
  <si>
    <t>通海县住建局</t>
  </si>
  <si>
    <t>总共收到专债资金38400万元，合计退回专债资金1815.961万元，故实际收专债资金36584.039万元</t>
  </si>
  <si>
    <t>2022.9.14</t>
  </si>
  <si>
    <t>2022.9.15</t>
  </si>
  <si>
    <t>收通海县城市供排水一体化改造工程监理预付款（专项债券资金）</t>
  </si>
  <si>
    <t>2022.9.16</t>
  </si>
  <si>
    <t>收通海县城市供排水一体化改造工程初步设计进度款（专项债券资金）</t>
  </si>
  <si>
    <t>2022.9.19</t>
  </si>
  <si>
    <t>2022.9.20</t>
  </si>
  <si>
    <t>2022.9.28</t>
  </si>
  <si>
    <t>2022.10.13</t>
  </si>
  <si>
    <t>收通海县城市供排水一体化改造工程勘察设计施工总承包（EPC)专项债券资金</t>
  </si>
  <si>
    <t>2022.10.28</t>
  </si>
  <si>
    <t>2022.11.14</t>
  </si>
  <si>
    <t>收通海县城市供排水一体化改造工程勘察设计施工总承包（EPC）工程款</t>
  </si>
  <si>
    <t>2022.11.15</t>
  </si>
  <si>
    <t>2022.11.18</t>
  </si>
  <si>
    <t>收通海县城市供排水一体化改造工程初设费</t>
  </si>
  <si>
    <t>2022.12.14</t>
  </si>
  <si>
    <t>收通海县城市供排水一体化改造工程勘察设计施工总承包（EPC)工程款</t>
  </si>
  <si>
    <t>2023.1.9</t>
  </si>
  <si>
    <t>退通海县城市供排水一体化改造工程专项债券资金</t>
  </si>
  <si>
    <t>2023.1.18</t>
  </si>
  <si>
    <t>2023.4.25</t>
  </si>
  <si>
    <t>2023.5.12</t>
  </si>
  <si>
    <t>借款</t>
  </si>
  <si>
    <t>2022.9.22</t>
  </si>
  <si>
    <t>付借款（通海县住房和城乡建设局）</t>
  </si>
  <si>
    <t>通海县住房和城乡建设局</t>
  </si>
  <si>
    <t>合计借款资金：17814.59万元，其中住建局4314.59万元，秀麓公司8500万元，湖管局3000万元，</t>
  </si>
  <si>
    <t>2022.10.21</t>
  </si>
  <si>
    <t>付借款（通海县杞麓湖管理局）</t>
  </si>
  <si>
    <t>通海县杞麓湖管理局</t>
  </si>
  <si>
    <t>2023.5.15</t>
  </si>
  <si>
    <t>付借款（秀麓公司）</t>
  </si>
  <si>
    <t>通海县秀麓投资开发有限公司</t>
  </si>
  <si>
    <t>2023.3.15</t>
  </si>
  <si>
    <t>2023.5.25</t>
  </si>
  <si>
    <t>付借款</t>
  </si>
  <si>
    <t>用于纳古风貌整治</t>
  </si>
  <si>
    <t>通海县文化和旅游局</t>
  </si>
  <si>
    <t>原用省级保护资金借出，2022年省审计局审计定为专债资金支付（原因是2022年县政府批复退湖管局省级保护资金1000万元，账上留存500万元，用专债支付了500万元，故审计调整此二笔借款为专债资金</t>
  </si>
  <si>
    <t>通海县教体局</t>
  </si>
  <si>
    <t>付通海县城市供排水一体化改造工程初步设计费</t>
  </si>
  <si>
    <t>容海川城乡规划设计有限公司昆明分公司</t>
  </si>
  <si>
    <t>总共支付专债资金18769.20万元，其中中交一航局工程款18000.00万元</t>
  </si>
  <si>
    <t>付通海县城市供排水一体化改造工程监理费</t>
  </si>
  <si>
    <t>中泰天顺集团有限责任公司云南分公司</t>
  </si>
  <si>
    <t>2022.9.27</t>
  </si>
  <si>
    <t>付通海县城市供排水一体化改造工程款（农民工工资专户）</t>
  </si>
  <si>
    <t>中交第一航务工程有限公司通海县城市供排水一体化改造工程勘察设计施工总承包（EPC）农民工工资专用账户</t>
  </si>
  <si>
    <t>付通海县城市供排水一体化改造工程款</t>
  </si>
  <si>
    <t>中交第一航务工程局有限公司</t>
  </si>
  <si>
    <t>2022.11.4</t>
  </si>
  <si>
    <t>2022.11.7</t>
  </si>
  <si>
    <t>2022.11.23</t>
  </si>
  <si>
    <t>2022.12.26</t>
  </si>
  <si>
    <t>付通海县城市供排水一体化改造工程进度款</t>
  </si>
  <si>
    <t>2023.1.6</t>
  </si>
  <si>
    <t>付通海县城市供排水一体化改造工程全过程造价费</t>
  </si>
  <si>
    <t>上海协实建设工程顾问有限公司云南分公司</t>
  </si>
  <si>
    <t>付通海县城市供排水一体化改造工程勘察设计费</t>
  </si>
  <si>
    <t>中国市政工程西南设计研究总院有限公司</t>
  </si>
  <si>
    <t>2023.3.8</t>
  </si>
  <si>
    <t>付供排水一体化项目迁坟补偿款</t>
  </si>
  <si>
    <t>李群英</t>
  </si>
  <si>
    <t>2023.3.31</t>
  </si>
  <si>
    <t>张亚娟</t>
  </si>
  <si>
    <t>2023.6.5</t>
  </si>
  <si>
    <t>2023.6.7</t>
  </si>
  <si>
    <t>2023.7.3</t>
  </si>
  <si>
    <t>收归还借款（秀麓公司）</t>
  </si>
  <si>
    <t>2023.7.4</t>
  </si>
</sst>
</file>

<file path=xl/styles.xml><?xml version="1.0" encoding="utf-8"?>
<styleSheet xmlns="http://schemas.openxmlformats.org/spreadsheetml/2006/main">
  <numFmts count="7">
    <numFmt numFmtId="176" formatCode="0.00;[Red]0.00"/>
    <numFmt numFmtId="177" formatCode="#,##0.00_ "/>
    <numFmt numFmtId="178" formatCode="yyyy&quot;年&quot;m&quot;月&quot;d&quot;日&quot;;@"/>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1"/>
      <color theme="1"/>
      <name val="宋体"/>
      <charset val="134"/>
      <scheme val="minor"/>
    </font>
    <font>
      <sz val="11"/>
      <name val="宋体"/>
      <charset val="134"/>
      <scheme val="minor"/>
    </font>
    <font>
      <sz val="11"/>
      <color theme="1"/>
      <name val="黑体"/>
      <charset val="134"/>
    </font>
    <font>
      <sz val="22"/>
      <color theme="1"/>
      <name val="方正小标宋简体"/>
      <charset val="134"/>
    </font>
    <font>
      <sz val="12"/>
      <color theme="1"/>
      <name val="宋体"/>
      <charset val="134"/>
      <scheme val="minor"/>
    </font>
    <font>
      <sz val="10"/>
      <color indexed="8"/>
      <name val="宋体"/>
      <charset val="134"/>
    </font>
    <font>
      <sz val="14"/>
      <color theme="1"/>
      <name val="黑体"/>
      <charset val="134"/>
    </font>
    <font>
      <sz val="18"/>
      <color theme="1"/>
      <name val="方正小标宋简体"/>
      <charset val="134"/>
    </font>
    <font>
      <sz val="10"/>
      <color theme="1"/>
      <name val="宋体"/>
      <charset val="134"/>
      <scheme val="minor"/>
    </font>
    <font>
      <sz val="10.5"/>
      <color rgb="FF333333"/>
      <name val="SimSun"/>
      <charset val="134"/>
    </font>
    <font>
      <sz val="10"/>
      <name val="宋体"/>
      <charset val="134"/>
      <scheme val="minor"/>
    </font>
    <font>
      <u/>
      <sz val="11"/>
      <color rgb="FF0000FF"/>
      <name val="宋体"/>
      <charset val="0"/>
      <scheme val="minor"/>
    </font>
    <font>
      <sz val="11"/>
      <color rgb="FF9C6500"/>
      <name val="宋体"/>
      <charset val="0"/>
      <scheme val="minor"/>
    </font>
    <font>
      <sz val="11"/>
      <color theme="1"/>
      <name val="宋体"/>
      <charset val="0"/>
      <scheme val="minor"/>
    </font>
    <font>
      <b/>
      <sz val="13"/>
      <color theme="3"/>
      <name val="宋体"/>
      <charset val="134"/>
      <scheme val="minor"/>
    </font>
    <font>
      <sz val="11"/>
      <color theme="0"/>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15" fillId="17" borderId="0" applyNumberFormat="0" applyBorder="0" applyAlignment="0" applyProtection="0">
      <alignment vertical="center"/>
    </xf>
    <xf numFmtId="0" fontId="13" fillId="27" borderId="0" applyNumberFormat="0" applyBorder="0" applyAlignment="0" applyProtection="0">
      <alignment vertical="center"/>
    </xf>
    <xf numFmtId="0" fontId="15" fillId="26" borderId="0" applyNumberFormat="0" applyBorder="0" applyAlignment="0" applyProtection="0">
      <alignment vertical="center"/>
    </xf>
    <xf numFmtId="0" fontId="29" fillId="33" borderId="13" applyNumberFormat="0" applyAlignment="0" applyProtection="0">
      <alignment vertical="center"/>
    </xf>
    <xf numFmtId="0" fontId="13" fillId="14" borderId="0" applyNumberFormat="0" applyBorder="0" applyAlignment="0" applyProtection="0">
      <alignment vertical="center"/>
    </xf>
    <xf numFmtId="0" fontId="13" fillId="21" borderId="0" applyNumberFormat="0" applyBorder="0" applyAlignment="0" applyProtection="0">
      <alignment vertical="center"/>
    </xf>
    <xf numFmtId="44" fontId="0" fillId="0" borderId="0" applyFont="0" applyFill="0" applyBorder="0" applyAlignment="0" applyProtection="0">
      <alignment vertical="center"/>
    </xf>
    <xf numFmtId="0" fontId="15" fillId="29" borderId="0" applyNumberFormat="0" applyBorder="0" applyAlignment="0" applyProtection="0">
      <alignment vertical="center"/>
    </xf>
    <xf numFmtId="9" fontId="0" fillId="0" borderId="0" applyFont="0" applyFill="0" applyBorder="0" applyAlignment="0" applyProtection="0">
      <alignment vertical="center"/>
    </xf>
    <xf numFmtId="0" fontId="15" fillId="32" borderId="0" applyNumberFormat="0" applyBorder="0" applyAlignment="0" applyProtection="0">
      <alignment vertical="center"/>
    </xf>
    <xf numFmtId="0" fontId="15" fillId="31" borderId="0" applyNumberFormat="0" applyBorder="0" applyAlignment="0" applyProtection="0">
      <alignment vertical="center"/>
    </xf>
    <xf numFmtId="0" fontId="15" fillId="28" borderId="0" applyNumberFormat="0" applyBorder="0" applyAlignment="0" applyProtection="0">
      <alignment vertical="center"/>
    </xf>
    <xf numFmtId="0" fontId="15" fillId="25" borderId="0" applyNumberFormat="0" applyBorder="0" applyAlignment="0" applyProtection="0">
      <alignment vertical="center"/>
    </xf>
    <xf numFmtId="0" fontId="15" fillId="8" borderId="0" applyNumberFormat="0" applyBorder="0" applyAlignment="0" applyProtection="0">
      <alignment vertical="center"/>
    </xf>
    <xf numFmtId="0" fontId="28" fillId="12" borderId="13" applyNumberFormat="0" applyAlignment="0" applyProtection="0">
      <alignment vertical="center"/>
    </xf>
    <xf numFmtId="0" fontId="15" fillId="22" borderId="0" applyNumberFormat="0" applyBorder="0" applyAlignment="0" applyProtection="0">
      <alignment vertical="center"/>
    </xf>
    <xf numFmtId="0" fontId="12" fillId="3" borderId="0" applyNumberFormat="0" applyBorder="0" applyAlignment="0" applyProtection="0">
      <alignment vertical="center"/>
    </xf>
    <xf numFmtId="0" fontId="13" fillId="19" borderId="0" applyNumberFormat="0" applyBorder="0" applyAlignment="0" applyProtection="0">
      <alignment vertical="center"/>
    </xf>
    <xf numFmtId="0" fontId="25" fillId="18" borderId="0" applyNumberFormat="0" applyBorder="0" applyAlignment="0" applyProtection="0">
      <alignment vertical="center"/>
    </xf>
    <xf numFmtId="0" fontId="13" fillId="5" borderId="0" applyNumberFormat="0" applyBorder="0" applyAlignment="0" applyProtection="0">
      <alignment vertical="center"/>
    </xf>
    <xf numFmtId="0" fontId="24" fillId="0" borderId="11" applyNumberFormat="0" applyFill="0" applyAlignment="0" applyProtection="0">
      <alignment vertical="center"/>
    </xf>
    <xf numFmtId="0" fontId="26" fillId="24" borderId="0" applyNumberFormat="0" applyBorder="0" applyAlignment="0" applyProtection="0">
      <alignment vertical="center"/>
    </xf>
    <xf numFmtId="0" fontId="23" fillId="13" borderId="10" applyNumberFormat="0" applyAlignment="0" applyProtection="0">
      <alignment vertical="center"/>
    </xf>
    <xf numFmtId="0" fontId="22" fillId="12" borderId="9" applyNumberFormat="0" applyAlignment="0" applyProtection="0">
      <alignment vertical="center"/>
    </xf>
    <xf numFmtId="0" fontId="21" fillId="0" borderId="7" applyNumberFormat="0" applyFill="0" applyAlignment="0" applyProtection="0">
      <alignment vertical="center"/>
    </xf>
    <xf numFmtId="0" fontId="19" fillId="0" borderId="0" applyNumberFormat="0" applyFill="0" applyBorder="0" applyAlignment="0" applyProtection="0">
      <alignment vertical="center"/>
    </xf>
    <xf numFmtId="0" fontId="13" fillId="23" borderId="0" applyNumberFormat="0" applyBorder="0" applyAlignment="0" applyProtection="0">
      <alignment vertical="center"/>
    </xf>
    <xf numFmtId="0" fontId="18" fillId="0" borderId="0" applyNumberFormat="0" applyFill="0" applyBorder="0" applyAlignment="0" applyProtection="0">
      <alignment vertical="center"/>
    </xf>
    <xf numFmtId="42" fontId="0" fillId="0" borderId="0" applyFont="0" applyFill="0" applyBorder="0" applyAlignment="0" applyProtection="0">
      <alignment vertical="center"/>
    </xf>
    <xf numFmtId="0" fontId="13" fillId="30"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11" borderId="0" applyNumberFormat="0" applyBorder="0" applyAlignment="0" applyProtection="0">
      <alignment vertical="center"/>
    </xf>
    <xf numFmtId="0" fontId="16" fillId="0" borderId="0" applyNumberFormat="0" applyFill="0" applyBorder="0" applyAlignment="0" applyProtection="0">
      <alignment vertical="center"/>
    </xf>
    <xf numFmtId="0" fontId="15" fillId="15" borderId="0" applyNumberFormat="0" applyBorder="0" applyAlignment="0" applyProtection="0">
      <alignment vertical="center"/>
    </xf>
    <xf numFmtId="0" fontId="0" fillId="9" borderId="8" applyNumberFormat="0" applyFont="0" applyAlignment="0" applyProtection="0">
      <alignment vertical="center"/>
    </xf>
    <xf numFmtId="0" fontId="13" fillId="10" borderId="0" applyNumberFormat="0" applyBorder="0" applyAlignment="0" applyProtection="0">
      <alignment vertical="center"/>
    </xf>
    <xf numFmtId="0" fontId="15" fillId="7" borderId="0" applyNumberFormat="0" applyBorder="0" applyAlignment="0" applyProtection="0">
      <alignment vertical="center"/>
    </xf>
    <xf numFmtId="0" fontId="13" fillId="6" borderId="0" applyNumberFormat="0" applyBorder="0" applyAlignment="0" applyProtection="0">
      <alignment vertical="center"/>
    </xf>
    <xf numFmtId="0" fontId="11"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0" borderId="7" applyNumberFormat="0" applyFill="0" applyAlignment="0" applyProtection="0">
      <alignment vertical="center"/>
    </xf>
    <xf numFmtId="0" fontId="13" fillId="4" borderId="0" applyNumberFormat="0" applyBorder="0" applyAlignment="0" applyProtection="0">
      <alignment vertical="center"/>
    </xf>
    <xf numFmtId="0" fontId="18" fillId="0" borderId="14" applyNumberFormat="0" applyFill="0" applyAlignment="0" applyProtection="0">
      <alignment vertical="center"/>
    </xf>
    <xf numFmtId="0" fontId="15" fillId="20" borderId="0" applyNumberFormat="0" applyBorder="0" applyAlignment="0" applyProtection="0">
      <alignment vertical="center"/>
    </xf>
    <xf numFmtId="0" fontId="13" fillId="16" borderId="0" applyNumberFormat="0" applyBorder="0" applyAlignment="0" applyProtection="0">
      <alignment vertical="center"/>
    </xf>
    <xf numFmtId="0" fontId="27" fillId="0" borderId="12" applyNumberFormat="0" applyFill="0" applyAlignment="0" applyProtection="0">
      <alignment vertical="center"/>
    </xf>
  </cellStyleXfs>
  <cellXfs count="105">
    <xf numFmtId="0" fontId="0" fillId="0" borderId="0" xfId="0">
      <alignment vertical="center"/>
    </xf>
    <xf numFmtId="0" fontId="1" fillId="0" borderId="0" xfId="0" applyFont="1">
      <alignmen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Alignment="1">
      <alignment vertical="center" wrapText="1"/>
    </xf>
    <xf numFmtId="177" fontId="0" fillId="0" borderId="0" xfId="0" applyNumberFormat="1" applyFill="1">
      <alignment vertical="center"/>
    </xf>
    <xf numFmtId="177" fontId="0" fillId="0" borderId="0" xfId="0" applyNumberFormat="1">
      <alignment vertical="center"/>
    </xf>
    <xf numFmtId="176" fontId="0" fillId="0" borderId="0" xfId="0" applyNumberFormat="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178" fontId="0" fillId="0" borderId="0" xfId="0" applyNumberForma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178" fontId="3" fillId="0" borderId="0" xfId="0" applyNumberFormat="1" applyFont="1" applyAlignment="1">
      <alignment horizontal="center" vertical="center"/>
    </xf>
    <xf numFmtId="0" fontId="4" fillId="0" borderId="0" xfId="0" applyFont="1" applyAlignment="1">
      <alignment horizontal="right" vertical="center"/>
    </xf>
    <xf numFmtId="178" fontId="4" fillId="0" borderId="0" xfId="0" applyNumberFormat="1" applyFont="1" applyAlignment="1">
      <alignment horizontal="right" vertical="center"/>
    </xf>
    <xf numFmtId="0" fontId="0" fillId="0" borderId="1" xfId="0" applyBorder="1" applyAlignment="1">
      <alignment horizontal="center" vertical="center"/>
    </xf>
    <xf numFmtId="178"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Border="1" applyAlignment="1">
      <alignment horizontal="center" vertical="center"/>
    </xf>
    <xf numFmtId="0" fontId="5" fillId="0" borderId="1" xfId="0" applyNumberFormat="1" applyFont="1" applyFill="1" applyBorder="1" applyAlignment="1" applyProtection="1">
      <alignment horizontal="left" vertical="center" wrapText="1"/>
    </xf>
    <xf numFmtId="178" fontId="1" fillId="0" borderId="1" xfId="0" applyNumberFormat="1" applyFont="1" applyBorder="1" applyAlignment="1">
      <alignment horizontal="center" vertical="center"/>
    </xf>
    <xf numFmtId="0" fontId="1" fillId="0" borderId="1" xfId="0" applyFont="1" applyBorder="1" applyAlignment="1">
      <alignment vertical="center" wrapText="1"/>
    </xf>
    <xf numFmtId="0" fontId="0" fillId="0" borderId="4"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178" fontId="0" fillId="2" borderId="1" xfId="0" applyNumberFormat="1" applyFill="1" applyBorder="1" applyAlignment="1">
      <alignment horizontal="center" vertical="center"/>
    </xf>
    <xf numFmtId="0" fontId="0" fillId="2" borderId="1" xfId="0" applyFill="1" applyBorder="1" applyAlignment="1">
      <alignment vertical="center" wrapText="1"/>
    </xf>
    <xf numFmtId="0" fontId="0" fillId="2" borderId="3" xfId="0" applyFill="1" applyBorder="1" applyAlignment="1">
      <alignment horizontal="center" vertical="center"/>
    </xf>
    <xf numFmtId="0" fontId="1" fillId="2" borderId="1" xfId="0" applyFont="1" applyFill="1" applyBorder="1" applyAlignment="1">
      <alignment vertical="center" wrapText="1"/>
    </xf>
    <xf numFmtId="0" fontId="0" fillId="2" borderId="1" xfId="0" applyFill="1" applyBorder="1">
      <alignment vertical="center"/>
    </xf>
    <xf numFmtId="0" fontId="1" fillId="0" borderId="1" xfId="0" applyFont="1" applyBorder="1">
      <alignment vertical="center"/>
    </xf>
    <xf numFmtId="178" fontId="0" fillId="0" borderId="1" xfId="0" applyNumberFormat="1" applyFill="1" applyBorder="1" applyAlignment="1">
      <alignment horizontal="center" vertical="center"/>
    </xf>
    <xf numFmtId="0" fontId="0" fillId="0" borderId="1" xfId="0" applyFill="1" applyBorder="1" applyAlignment="1">
      <alignment vertical="center" wrapText="1"/>
    </xf>
    <xf numFmtId="177" fontId="0" fillId="0" borderId="0" xfId="0" applyNumberFormat="1" applyAlignment="1">
      <alignment horizontal="left" vertical="center"/>
    </xf>
    <xf numFmtId="177" fontId="3" fillId="0" borderId="0" xfId="0" applyNumberFormat="1" applyFont="1" applyFill="1" applyAlignment="1">
      <alignment horizontal="center" vertical="center"/>
    </xf>
    <xf numFmtId="177" fontId="3" fillId="0" borderId="0" xfId="0" applyNumberFormat="1" applyFont="1" applyAlignment="1">
      <alignment horizontal="center" vertical="center"/>
    </xf>
    <xf numFmtId="177" fontId="4" fillId="0" borderId="0" xfId="0" applyNumberFormat="1" applyFont="1" applyFill="1" applyAlignment="1">
      <alignment horizontal="right" vertical="center"/>
    </xf>
    <xf numFmtId="177" fontId="4" fillId="0" borderId="0" xfId="0" applyNumberFormat="1" applyFont="1" applyAlignment="1">
      <alignment horizontal="right" vertical="center"/>
    </xf>
    <xf numFmtId="0" fontId="4" fillId="0" borderId="0" xfId="0" applyFont="1" applyAlignment="1">
      <alignment horizontal="center" vertical="center"/>
    </xf>
    <xf numFmtId="177" fontId="0" fillId="0" borderId="1" xfId="0" applyNumberFormat="1" applyFill="1" applyBorder="1" applyAlignment="1">
      <alignment horizontal="center" vertical="center"/>
    </xf>
    <xf numFmtId="177"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177" fontId="0" fillId="0" borderId="1" xfId="0" applyNumberFormat="1" applyFont="1" applyFill="1" applyBorder="1">
      <alignment vertical="center"/>
    </xf>
    <xf numFmtId="177" fontId="0" fillId="0" borderId="1" xfId="0" applyNumberFormat="1" applyFill="1" applyBorder="1">
      <alignment vertical="center"/>
    </xf>
    <xf numFmtId="177" fontId="0" fillId="0" borderId="1" xfId="0" applyNumberFormat="1" applyBorder="1">
      <alignment vertical="center"/>
    </xf>
    <xf numFmtId="177" fontId="1" fillId="0" borderId="1" xfId="0" applyNumberFormat="1" applyFont="1" applyBorder="1">
      <alignment vertical="center"/>
    </xf>
    <xf numFmtId="177" fontId="0" fillId="2" borderId="1" xfId="0" applyNumberFormat="1" applyFill="1" applyBorder="1">
      <alignment vertical="center"/>
    </xf>
    <xf numFmtId="176"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Alignment="1">
      <alignment horizontal="center" vertical="center"/>
    </xf>
    <xf numFmtId="177" fontId="1" fillId="0" borderId="1" xfId="0" applyNumberFormat="1" applyFont="1" applyFill="1" applyBorder="1">
      <alignment vertical="center"/>
    </xf>
    <xf numFmtId="176"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3" xfId="0" applyFill="1" applyBorder="1" applyAlignment="1">
      <alignment horizontal="center" vertical="center" wrapText="1"/>
    </xf>
    <xf numFmtId="0" fontId="0" fillId="0" borderId="0" xfId="0" applyFill="1">
      <alignment vertical="center"/>
    </xf>
    <xf numFmtId="0" fontId="0" fillId="0" borderId="0" xfId="0" applyFill="1">
      <alignment vertical="center"/>
    </xf>
    <xf numFmtId="0" fontId="6"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4" xfId="0" applyFont="1" applyBorder="1" applyAlignment="1">
      <alignment horizontal="center" vertical="center"/>
    </xf>
    <xf numFmtId="31" fontId="0" fillId="0" borderId="0" xfId="0" applyNumberFormat="1" applyAlignment="1">
      <alignment horizontal="center" vertical="center"/>
    </xf>
    <xf numFmtId="177" fontId="0" fillId="0" borderId="1" xfId="0" applyNumberFormat="1" applyBorder="1" applyAlignment="1">
      <alignment vertical="center"/>
    </xf>
    <xf numFmtId="31" fontId="8" fillId="0" borderId="1" xfId="0" applyNumberFormat="1" applyFont="1" applyBorder="1" applyAlignment="1">
      <alignment horizontal="center" vertical="center"/>
    </xf>
    <xf numFmtId="0" fontId="8" fillId="0" borderId="1" xfId="0" applyFont="1" applyBorder="1" applyAlignment="1">
      <alignment vertical="center" wrapText="1"/>
    </xf>
    <xf numFmtId="177" fontId="8" fillId="0" borderId="1" xfId="0" applyNumberFormat="1" applyFont="1" applyBorder="1" applyAlignment="1">
      <alignment vertical="center"/>
    </xf>
    <xf numFmtId="0" fontId="8" fillId="0" borderId="5" xfId="0" applyFont="1" applyBorder="1" applyAlignment="1">
      <alignment vertical="center" wrapText="1"/>
    </xf>
    <xf numFmtId="31"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177" fontId="8" fillId="0" borderId="1" xfId="0" applyNumberFormat="1" applyFont="1" applyFill="1" applyBorder="1" applyAlignment="1">
      <alignment vertical="center"/>
    </xf>
    <xf numFmtId="31" fontId="8" fillId="0" borderId="5" xfId="0" applyNumberFormat="1" applyFont="1" applyFill="1" applyBorder="1" applyAlignment="1">
      <alignment horizontal="center" vertical="center"/>
    </xf>
    <xf numFmtId="31" fontId="8" fillId="0" borderId="6" xfId="0" applyNumberFormat="1" applyFont="1" applyFill="1" applyBorder="1" applyAlignment="1">
      <alignment horizontal="center" vertical="center"/>
    </xf>
    <xf numFmtId="177" fontId="0" fillId="0" borderId="1" xfId="0" applyNumberFormat="1" applyFill="1" applyBorder="1" applyAlignment="1">
      <alignment vertical="center"/>
    </xf>
    <xf numFmtId="177" fontId="8" fillId="0" borderId="1" xfId="0" applyNumberFormat="1" applyFont="1" applyFill="1" applyBorder="1" applyAlignment="1">
      <alignment vertical="center"/>
    </xf>
    <xf numFmtId="31"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177" fontId="0" fillId="0" borderId="1" xfId="0" applyNumberFormat="1" applyFill="1" applyBorder="1" applyAlignment="1">
      <alignment vertical="center"/>
    </xf>
    <xf numFmtId="4" fontId="9"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177" fontId="8" fillId="0" borderId="1" xfId="0" applyNumberFormat="1" applyFont="1" applyFill="1" applyBorder="1" applyAlignment="1">
      <alignment vertical="center"/>
    </xf>
    <xf numFmtId="31" fontId="8" fillId="0" borderId="0" xfId="0" applyNumberFormat="1" applyFont="1" applyFill="1" applyAlignment="1">
      <alignment horizontal="center" vertical="center"/>
    </xf>
    <xf numFmtId="0" fontId="10" fillId="0" borderId="1" xfId="0" applyFont="1" applyFill="1" applyBorder="1" applyAlignment="1">
      <alignment vertical="center" wrapText="1"/>
    </xf>
    <xf numFmtId="31" fontId="8"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8" fillId="0" borderId="0" xfId="0" applyFont="1">
      <alignment vertical="center"/>
    </xf>
    <xf numFmtId="0" fontId="8" fillId="0" borderId="1" xfId="0" applyFont="1" applyBorder="1">
      <alignment vertical="center"/>
    </xf>
    <xf numFmtId="177" fontId="0" fillId="0" borderId="0" xfId="0" applyNumberFormat="1" applyAlignment="1">
      <alignment vertical="center"/>
    </xf>
    <xf numFmtId="177" fontId="8" fillId="0" borderId="1" xfId="0" applyNumberFormat="1" applyFont="1" applyFill="1" applyBorder="1" applyAlignment="1">
      <alignment vertical="center" wrapText="1"/>
    </xf>
    <xf numFmtId="177" fontId="9" fillId="0" borderId="1" xfId="0" applyNumberFormat="1" applyFont="1" applyFill="1" applyBorder="1" applyAlignment="1">
      <alignmen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4"/>
  <sheetViews>
    <sheetView zoomScale="81" zoomScaleNormal="81" topLeftCell="B1" workbookViewId="0">
      <selection activeCell="A3" sqref="A$1:G$1048576"/>
    </sheetView>
  </sheetViews>
  <sheetFormatPr defaultColWidth="9" defaultRowHeight="16.8" outlineLevelCol="6"/>
  <cols>
    <col min="1" max="1" width="14.875" style="53" customWidth="1"/>
    <col min="2" max="2" width="27.625" customWidth="1"/>
    <col min="3" max="3" width="15.1538461538462"/>
    <col min="4" max="4" width="17.0961538461538" customWidth="1"/>
    <col min="5" max="5" width="15" customWidth="1"/>
    <col min="6" max="6" width="14" customWidth="1"/>
    <col min="7" max="7" width="14.9519230769231" customWidth="1"/>
  </cols>
  <sheetData>
    <row r="1" ht="20.4" spans="1:7">
      <c r="A1" s="65" t="s">
        <v>0</v>
      </c>
      <c r="B1" s="66"/>
      <c r="C1" s="66"/>
      <c r="D1" s="66"/>
      <c r="E1" s="66"/>
      <c r="F1" s="66"/>
      <c r="G1" s="66"/>
    </row>
    <row r="2" customFormat="1" ht="56" customHeight="1" spans="1:7">
      <c r="A2" s="67" t="s">
        <v>1</v>
      </c>
      <c r="B2" s="68"/>
      <c r="C2" s="68"/>
      <c r="D2" s="68"/>
      <c r="E2" s="68"/>
      <c r="F2" s="68"/>
      <c r="G2" s="68"/>
    </row>
    <row r="3" customFormat="1" spans="1:7">
      <c r="A3" s="69"/>
      <c r="B3" s="70"/>
      <c r="C3" s="70"/>
      <c r="D3" s="70"/>
      <c r="E3" s="70"/>
      <c r="F3" s="100"/>
      <c r="G3" s="100" t="s">
        <v>2</v>
      </c>
    </row>
    <row r="4" customFormat="1" spans="1:7">
      <c r="A4" s="71" t="s">
        <v>3</v>
      </c>
      <c r="B4" s="71" t="s">
        <v>4</v>
      </c>
      <c r="C4" s="72" t="s">
        <v>5</v>
      </c>
      <c r="D4" s="71" t="s">
        <v>6</v>
      </c>
      <c r="E4" s="71"/>
      <c r="F4" s="71"/>
      <c r="G4" s="71" t="s">
        <v>7</v>
      </c>
    </row>
    <row r="5" customFormat="1" spans="1:7">
      <c r="A5" s="71"/>
      <c r="B5" s="71"/>
      <c r="C5" s="73"/>
      <c r="D5" s="71"/>
      <c r="E5" s="71"/>
      <c r="F5" s="71"/>
      <c r="G5" s="71"/>
    </row>
    <row r="6" customFormat="1" spans="1:7">
      <c r="A6" s="74"/>
      <c r="B6" s="75"/>
      <c r="C6" s="76"/>
      <c r="D6" s="71" t="s">
        <v>8</v>
      </c>
      <c r="E6" s="71" t="s">
        <v>9</v>
      </c>
      <c r="F6" s="71" t="s">
        <v>10</v>
      </c>
      <c r="G6" s="101"/>
    </row>
    <row r="7" customFormat="1" spans="1:7">
      <c r="A7" s="77"/>
      <c r="C7" s="78">
        <v>400000000</v>
      </c>
      <c r="D7" s="78"/>
      <c r="E7" s="78"/>
      <c r="F7" s="78"/>
      <c r="G7" s="78">
        <f>C7</f>
        <v>400000000</v>
      </c>
    </row>
    <row r="8" customFormat="1" ht="31" spans="1:7">
      <c r="A8" s="79">
        <v>44778</v>
      </c>
      <c r="B8" s="80" t="s">
        <v>11</v>
      </c>
      <c r="C8" s="78"/>
      <c r="D8" s="81">
        <v>456000</v>
      </c>
      <c r="E8" s="78"/>
      <c r="F8" s="78"/>
      <c r="G8" s="78">
        <f>G7-D8-E8-F8</f>
        <v>399544000</v>
      </c>
    </row>
    <row r="9" customFormat="1" ht="31" spans="1:7">
      <c r="A9" s="79">
        <v>44813</v>
      </c>
      <c r="B9" s="82" t="s">
        <v>12</v>
      </c>
      <c r="C9" s="78"/>
      <c r="D9" s="78"/>
      <c r="E9" s="78"/>
      <c r="F9" s="81">
        <v>10000000</v>
      </c>
      <c r="G9" s="78">
        <f t="shared" ref="G9:G30" si="0">G8-D9-E9-F9</f>
        <v>389544000</v>
      </c>
    </row>
    <row r="10" customFormat="1" ht="31" spans="1:7">
      <c r="A10" s="79">
        <v>44813</v>
      </c>
      <c r="B10" s="82" t="s">
        <v>13</v>
      </c>
      <c r="C10" s="78"/>
      <c r="D10" s="78"/>
      <c r="E10" s="81">
        <v>10000000</v>
      </c>
      <c r="F10" s="78"/>
      <c r="G10" s="78">
        <f t="shared" si="0"/>
        <v>379544000</v>
      </c>
    </row>
    <row r="11" customFormat="1" ht="31" spans="1:7">
      <c r="A11" s="79">
        <v>44817</v>
      </c>
      <c r="B11" s="82" t="s">
        <v>13</v>
      </c>
      <c r="C11" s="78"/>
      <c r="D11" s="78"/>
      <c r="E11" s="81">
        <v>6000000</v>
      </c>
      <c r="F11" s="78"/>
      <c r="G11" s="78">
        <f t="shared" si="0"/>
        <v>373544000</v>
      </c>
    </row>
    <row r="12" customFormat="1" ht="31" spans="1:7">
      <c r="A12" s="79">
        <v>44818</v>
      </c>
      <c r="B12" s="82" t="s">
        <v>13</v>
      </c>
      <c r="C12" s="78"/>
      <c r="D12" s="78"/>
      <c r="E12" s="81">
        <v>4000000</v>
      </c>
      <c r="F12" s="78"/>
      <c r="G12" s="78">
        <f t="shared" si="0"/>
        <v>369544000</v>
      </c>
    </row>
    <row r="13" customFormat="1" ht="31" spans="1:7">
      <c r="A13" s="79">
        <v>44818</v>
      </c>
      <c r="B13" s="80" t="s">
        <v>14</v>
      </c>
      <c r="C13" s="78"/>
      <c r="D13" s="81">
        <v>120000</v>
      </c>
      <c r="E13" s="78"/>
      <c r="F13" s="78"/>
      <c r="G13" s="78">
        <f t="shared" si="0"/>
        <v>369424000</v>
      </c>
    </row>
    <row r="14" customFormat="1" ht="31" spans="1:7">
      <c r="A14" s="79">
        <v>44818</v>
      </c>
      <c r="B14" s="80" t="s">
        <v>15</v>
      </c>
      <c r="C14" s="78"/>
      <c r="D14" s="81">
        <v>150000</v>
      </c>
      <c r="E14" s="78"/>
      <c r="F14" s="78"/>
      <c r="G14" s="78">
        <f t="shared" si="0"/>
        <v>369274000</v>
      </c>
    </row>
    <row r="15" customFormat="1" ht="46" spans="1:7">
      <c r="A15" s="79">
        <v>44818</v>
      </c>
      <c r="B15" s="82" t="s">
        <v>16</v>
      </c>
      <c r="C15" s="78"/>
      <c r="D15" s="78"/>
      <c r="E15" s="81">
        <v>1600000</v>
      </c>
      <c r="F15" s="78"/>
      <c r="G15" s="78">
        <f t="shared" si="0"/>
        <v>367674000</v>
      </c>
    </row>
    <row r="16" customFormat="1" ht="46" spans="1:7">
      <c r="A16" s="79">
        <v>44820</v>
      </c>
      <c r="B16" s="82" t="s">
        <v>17</v>
      </c>
      <c r="C16" s="78"/>
      <c r="D16" s="78"/>
      <c r="E16" s="81">
        <v>1200000</v>
      </c>
      <c r="F16" s="78"/>
      <c r="G16" s="78">
        <f t="shared" si="0"/>
        <v>366474000</v>
      </c>
    </row>
    <row r="17" customFormat="1" ht="31" spans="1:7">
      <c r="A17" s="79">
        <v>44823</v>
      </c>
      <c r="B17" s="82" t="s">
        <v>13</v>
      </c>
      <c r="C17" s="78"/>
      <c r="D17" s="78"/>
      <c r="E17" s="81">
        <v>34000000</v>
      </c>
      <c r="F17" s="78"/>
      <c r="G17" s="78">
        <f t="shared" si="0"/>
        <v>332474000</v>
      </c>
    </row>
    <row r="18" customFormat="1" ht="31" spans="1:7">
      <c r="A18" s="79">
        <v>44824</v>
      </c>
      <c r="B18" s="82" t="s">
        <v>13</v>
      </c>
      <c r="C18" s="78"/>
      <c r="D18" s="78"/>
      <c r="E18" s="81">
        <v>10000000</v>
      </c>
      <c r="F18" s="78"/>
      <c r="G18" s="78">
        <f t="shared" si="0"/>
        <v>322474000</v>
      </c>
    </row>
    <row r="19" ht="31" spans="1:7">
      <c r="A19" s="79">
        <v>44832</v>
      </c>
      <c r="B19" s="80" t="s">
        <v>18</v>
      </c>
      <c r="C19" s="78"/>
      <c r="D19" s="78"/>
      <c r="E19" s="78">
        <v>20200000</v>
      </c>
      <c r="F19" s="78"/>
      <c r="G19" s="78">
        <f t="shared" si="0"/>
        <v>302274000</v>
      </c>
    </row>
    <row r="20" ht="31" spans="1:7">
      <c r="A20" s="83">
        <v>44847</v>
      </c>
      <c r="B20" s="80" t="s">
        <v>18</v>
      </c>
      <c r="C20" s="78"/>
      <c r="D20" s="78"/>
      <c r="E20" s="85">
        <v>30000000</v>
      </c>
      <c r="F20" s="78"/>
      <c r="G20" s="78">
        <f t="shared" si="0"/>
        <v>272274000</v>
      </c>
    </row>
    <row r="21" ht="31" spans="1:7">
      <c r="A21" s="83">
        <v>44852</v>
      </c>
      <c r="B21" s="84" t="s">
        <v>19</v>
      </c>
      <c r="C21" s="78"/>
      <c r="D21" s="85">
        <v>68000</v>
      </c>
      <c r="E21" s="78"/>
      <c r="F21" s="78"/>
      <c r="G21" s="78">
        <f t="shared" si="0"/>
        <v>272206000</v>
      </c>
    </row>
    <row r="22" ht="31" spans="1:7">
      <c r="A22" s="83">
        <v>44862</v>
      </c>
      <c r="B22" s="80" t="s">
        <v>20</v>
      </c>
      <c r="C22" s="78"/>
      <c r="D22" s="78"/>
      <c r="E22" s="85">
        <v>35000000</v>
      </c>
      <c r="F22" s="78"/>
      <c r="G22" s="78">
        <f t="shared" si="0"/>
        <v>237206000</v>
      </c>
    </row>
    <row r="23" ht="31" spans="1:7">
      <c r="A23" s="83">
        <v>44879</v>
      </c>
      <c r="B23" s="80" t="s">
        <v>20</v>
      </c>
      <c r="C23" s="78"/>
      <c r="D23" s="78"/>
      <c r="E23" s="81">
        <v>180000000</v>
      </c>
      <c r="F23" s="78"/>
      <c r="G23" s="78">
        <f t="shared" si="0"/>
        <v>57206000</v>
      </c>
    </row>
    <row r="24" ht="31" spans="1:7">
      <c r="A24" s="83">
        <v>44882</v>
      </c>
      <c r="B24" s="80" t="s">
        <v>20</v>
      </c>
      <c r="C24" s="78"/>
      <c r="D24" s="78"/>
      <c r="E24" s="81">
        <v>2000000</v>
      </c>
      <c r="F24" s="78"/>
      <c r="G24" s="78">
        <f t="shared" si="0"/>
        <v>55206000</v>
      </c>
    </row>
    <row r="25" ht="31" spans="1:7">
      <c r="A25" s="83">
        <v>44882</v>
      </c>
      <c r="B25" s="80" t="s">
        <v>21</v>
      </c>
      <c r="C25" s="78"/>
      <c r="D25" s="81">
        <v>260700</v>
      </c>
      <c r="E25" s="102"/>
      <c r="F25" s="78"/>
      <c r="G25" s="78">
        <f t="shared" ref="G25:G30" si="1">G24-D25-E25-F25</f>
        <v>54945300</v>
      </c>
    </row>
    <row r="26" ht="31" spans="1:7">
      <c r="A26" s="83">
        <v>44882</v>
      </c>
      <c r="B26" s="80" t="s">
        <v>22</v>
      </c>
      <c r="C26" s="78"/>
      <c r="D26" s="81">
        <v>1310</v>
      </c>
      <c r="E26" s="78"/>
      <c r="F26" s="78"/>
      <c r="G26" s="78">
        <f t="shared" si="1"/>
        <v>54943990</v>
      </c>
    </row>
    <row r="27" ht="31" spans="1:7">
      <c r="A27" s="83">
        <v>44909</v>
      </c>
      <c r="B27" s="80" t="s">
        <v>20</v>
      </c>
      <c r="C27" s="78"/>
      <c r="D27" s="78"/>
      <c r="E27" s="81">
        <v>50000000</v>
      </c>
      <c r="F27" s="78"/>
      <c r="G27" s="78">
        <f t="shared" si="1"/>
        <v>4943990</v>
      </c>
    </row>
    <row r="28" ht="31" spans="1:7">
      <c r="A28" s="83">
        <v>44922</v>
      </c>
      <c r="B28" s="80" t="s">
        <v>23</v>
      </c>
      <c r="C28" s="78"/>
      <c r="D28" s="81">
        <v>110000</v>
      </c>
      <c r="E28" s="78"/>
      <c r="F28" s="78"/>
      <c r="G28" s="78">
        <f t="shared" si="1"/>
        <v>4833990</v>
      </c>
    </row>
    <row r="29" ht="31" spans="1:7">
      <c r="A29" s="83">
        <v>44922</v>
      </c>
      <c r="B29" s="80" t="s">
        <v>12</v>
      </c>
      <c r="C29" s="78"/>
      <c r="D29" s="78"/>
      <c r="E29" s="78"/>
      <c r="F29" s="81">
        <v>4780390</v>
      </c>
      <c r="G29" s="78">
        <f t="shared" si="1"/>
        <v>53600</v>
      </c>
    </row>
    <row r="30" ht="31" spans="1:7">
      <c r="A30" s="83">
        <v>44922</v>
      </c>
      <c r="B30" s="80" t="s">
        <v>24</v>
      </c>
      <c r="C30" s="78"/>
      <c r="D30" s="81">
        <v>53600</v>
      </c>
      <c r="E30" s="78"/>
      <c r="F30" s="78"/>
      <c r="G30" s="78">
        <f t="shared" si="1"/>
        <v>0</v>
      </c>
    </row>
    <row r="31" s="63" customFormat="1" spans="1:7">
      <c r="A31" s="86" t="s">
        <v>25</v>
      </c>
      <c r="B31" s="87"/>
      <c r="C31" s="88"/>
      <c r="D31" s="89">
        <f>SUM(D8:D30)</f>
        <v>1219610</v>
      </c>
      <c r="E31" s="89">
        <f>SUM(E8:E30)</f>
        <v>384000000</v>
      </c>
      <c r="F31" s="89">
        <f>SUM(F8:F30)</f>
        <v>14780390</v>
      </c>
      <c r="G31" s="88">
        <f>SUM(D31:F31)</f>
        <v>400000000</v>
      </c>
    </row>
    <row r="32" s="64" customFormat="1" spans="1:7">
      <c r="A32" s="90">
        <v>44935</v>
      </c>
      <c r="B32" s="91" t="s">
        <v>26</v>
      </c>
      <c r="C32" s="92"/>
      <c r="D32" s="92"/>
      <c r="E32" s="103">
        <v>-7309610</v>
      </c>
      <c r="F32" s="92"/>
      <c r="G32" s="92">
        <f>G30-D32-E32-F32</f>
        <v>7309610</v>
      </c>
    </row>
    <row r="33" s="64" customFormat="1" ht="32" spans="1:7">
      <c r="A33" s="90">
        <v>44938</v>
      </c>
      <c r="B33" s="93" t="s">
        <v>12</v>
      </c>
      <c r="C33" s="92"/>
      <c r="D33" s="92"/>
      <c r="E33" s="92"/>
      <c r="F33" s="104">
        <v>6849610</v>
      </c>
      <c r="G33" s="92">
        <f t="shared" ref="G33:G42" si="2">G32-D33-E33-F33</f>
        <v>460000</v>
      </c>
    </row>
    <row r="34" s="64" customFormat="1" ht="32" spans="1:7">
      <c r="A34" s="90">
        <v>44942</v>
      </c>
      <c r="B34" s="94" t="s">
        <v>27</v>
      </c>
      <c r="C34" s="92"/>
      <c r="D34" s="95">
        <v>260000</v>
      </c>
      <c r="E34" s="92"/>
      <c r="F34" s="92"/>
      <c r="G34" s="92">
        <f t="shared" si="2"/>
        <v>200000</v>
      </c>
    </row>
    <row r="35" s="64" customFormat="1" ht="32" spans="1:7">
      <c r="A35" s="90">
        <v>44942</v>
      </c>
      <c r="B35" s="94" t="s">
        <v>28</v>
      </c>
      <c r="C35" s="92"/>
      <c r="D35" s="95">
        <v>200000</v>
      </c>
      <c r="E35" s="92"/>
      <c r="F35" s="92"/>
      <c r="G35" s="92">
        <f t="shared" si="2"/>
        <v>0</v>
      </c>
    </row>
    <row r="36" s="64" customFormat="1" spans="1:7">
      <c r="A36" s="90">
        <v>44944</v>
      </c>
      <c r="B36" s="91" t="s">
        <v>26</v>
      </c>
      <c r="C36" s="92"/>
      <c r="D36" s="92"/>
      <c r="E36" s="103">
        <v>-5000000</v>
      </c>
      <c r="F36" s="92"/>
      <c r="G36" s="92">
        <f t="shared" si="2"/>
        <v>5000000</v>
      </c>
    </row>
    <row r="37" s="64" customFormat="1" ht="32" spans="1:7">
      <c r="A37" s="90">
        <v>44945</v>
      </c>
      <c r="B37" s="93" t="s">
        <v>12</v>
      </c>
      <c r="C37" s="92"/>
      <c r="D37" s="92"/>
      <c r="E37" s="92"/>
      <c r="F37" s="103">
        <v>5000000</v>
      </c>
      <c r="G37" s="92">
        <f t="shared" si="2"/>
        <v>0</v>
      </c>
    </row>
    <row r="38" s="64" customFormat="1" spans="1:7">
      <c r="A38" s="96">
        <v>45041</v>
      </c>
      <c r="B38" s="91" t="s">
        <v>26</v>
      </c>
      <c r="C38" s="92"/>
      <c r="D38" s="92"/>
      <c r="E38" s="92">
        <v>-5150000</v>
      </c>
      <c r="F38" s="103"/>
      <c r="G38" s="92">
        <f t="shared" si="2"/>
        <v>5150000</v>
      </c>
    </row>
    <row r="39" s="64" customFormat="1" ht="32" spans="1:7">
      <c r="A39" s="96">
        <v>45041</v>
      </c>
      <c r="B39" s="93" t="s">
        <v>12</v>
      </c>
      <c r="C39" s="92"/>
      <c r="D39" s="92"/>
      <c r="E39" s="92"/>
      <c r="F39" s="103">
        <v>5150000</v>
      </c>
      <c r="G39" s="92">
        <f t="shared" si="2"/>
        <v>0</v>
      </c>
    </row>
    <row r="40" s="64" customFormat="1" spans="1:7">
      <c r="A40" s="96">
        <v>45058</v>
      </c>
      <c r="B40" s="91" t="s">
        <v>26</v>
      </c>
      <c r="C40" s="92"/>
      <c r="D40" s="92"/>
      <c r="E40" s="92">
        <v>-700000</v>
      </c>
      <c r="F40" s="103"/>
      <c r="G40" s="92">
        <f t="shared" si="2"/>
        <v>700000</v>
      </c>
    </row>
    <row r="41" s="64" customFormat="1" spans="1:7">
      <c r="A41" s="96">
        <v>45058</v>
      </c>
      <c r="B41" s="97" t="s">
        <v>29</v>
      </c>
      <c r="C41" s="92"/>
      <c r="D41" s="92"/>
      <c r="E41" s="92">
        <v>-10000000</v>
      </c>
      <c r="F41" s="103"/>
      <c r="G41" s="92">
        <f t="shared" si="2"/>
        <v>10700000</v>
      </c>
    </row>
    <row r="42" s="64" customFormat="1" ht="32" spans="1:7">
      <c r="A42" s="96">
        <v>45058</v>
      </c>
      <c r="B42" s="93" t="s">
        <v>12</v>
      </c>
      <c r="C42" s="92"/>
      <c r="D42" s="92"/>
      <c r="E42" s="92"/>
      <c r="F42" s="103">
        <v>10700000</v>
      </c>
      <c r="G42" s="92">
        <f t="shared" si="2"/>
        <v>0</v>
      </c>
    </row>
    <row r="43" s="63" customFormat="1" spans="1:7">
      <c r="A43" s="98" t="s">
        <v>25</v>
      </c>
      <c r="B43" s="98"/>
      <c r="C43" s="88"/>
      <c r="D43" s="88">
        <f>SUM(D32:D37)</f>
        <v>460000</v>
      </c>
      <c r="E43" s="88">
        <f>SUM(E32:E42)</f>
        <v>-28159610</v>
      </c>
      <c r="F43" s="88">
        <f>SUM(F32:F42)</f>
        <v>27699610</v>
      </c>
      <c r="G43" s="88">
        <f>SUM(D43:F43)</f>
        <v>0</v>
      </c>
    </row>
    <row r="44" s="63" customFormat="1" spans="1:7">
      <c r="A44" s="99" t="s">
        <v>30</v>
      </c>
      <c r="B44" s="99"/>
      <c r="C44" s="88"/>
      <c r="D44" s="88">
        <f>D43+D31</f>
        <v>1679610</v>
      </c>
      <c r="E44" s="88">
        <f>E43+E31</f>
        <v>355840390</v>
      </c>
      <c r="F44" s="88">
        <f>F43+F31</f>
        <v>42480000</v>
      </c>
      <c r="G44" s="88">
        <f>SUM(D44:F44)</f>
        <v>400000000</v>
      </c>
    </row>
  </sheetData>
  <mergeCells count="10">
    <mergeCell ref="A1:G1"/>
    <mergeCell ref="A2:G2"/>
    <mergeCell ref="A31:B31"/>
    <mergeCell ref="A43:B43"/>
    <mergeCell ref="A44:B44"/>
    <mergeCell ref="A4:A6"/>
    <mergeCell ref="B4:B6"/>
    <mergeCell ref="C4:C6"/>
    <mergeCell ref="G4:G6"/>
    <mergeCell ref="D4:F5"/>
  </mergeCells>
  <pageMargins left="0.75" right="0.75" top="1" bottom="1" header="0.511805555555556" footer="0.511805555555556"/>
  <pageSetup paperSize="8" scale="83"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6"/>
  <sheetViews>
    <sheetView tabSelected="1" zoomScale="65" zoomScaleNormal="65" workbookViewId="0">
      <selection activeCell="O6" sqref="O6"/>
    </sheetView>
  </sheetViews>
  <sheetFormatPr defaultColWidth="9" defaultRowHeight="16.8"/>
  <cols>
    <col min="1" max="2" width="6.75" style="2" customWidth="1"/>
    <col min="3" max="3" width="17.875" style="3" customWidth="1"/>
    <col min="4" max="4" width="51" style="4" customWidth="1"/>
    <col min="5" max="5" width="15.875" style="5" customWidth="1"/>
    <col min="6" max="6" width="18.125" style="5" customWidth="1"/>
    <col min="7" max="7" width="15.25" style="6" customWidth="1"/>
    <col min="8" max="8" width="36.625" style="7" customWidth="1"/>
    <col min="9" max="9" width="37.5" style="2" customWidth="1"/>
  </cols>
  <sheetData>
    <row r="1" ht="19" customHeight="1" spans="1:9">
      <c r="A1" s="8" t="s">
        <v>0</v>
      </c>
      <c r="B1" s="9"/>
      <c r="C1" s="10"/>
      <c r="D1" s="9"/>
      <c r="E1" s="36"/>
      <c r="F1" s="36"/>
      <c r="G1" s="36"/>
      <c r="H1" s="2"/>
      <c r="I1" s="9"/>
    </row>
    <row r="2" ht="66" customHeight="1" spans="1:9">
      <c r="A2" s="11" t="s">
        <v>31</v>
      </c>
      <c r="B2" s="12"/>
      <c r="C2" s="13"/>
      <c r="D2" s="12"/>
      <c r="E2" s="37"/>
      <c r="F2" s="37"/>
      <c r="G2" s="38"/>
      <c r="H2" s="11"/>
      <c r="I2" s="12"/>
    </row>
    <row r="3" ht="17.6" spans="1:9">
      <c r="A3" s="14" t="s">
        <v>32</v>
      </c>
      <c r="B3" s="14"/>
      <c r="C3" s="15"/>
      <c r="D3" s="14"/>
      <c r="E3" s="39"/>
      <c r="F3" s="39"/>
      <c r="G3" s="40"/>
      <c r="H3" s="41"/>
      <c r="I3" s="14"/>
    </row>
    <row r="4" ht="17" spans="1:9">
      <c r="A4" s="16" t="s">
        <v>33</v>
      </c>
      <c r="B4" s="16" t="s">
        <v>34</v>
      </c>
      <c r="C4" s="17" t="s">
        <v>3</v>
      </c>
      <c r="D4" s="18" t="s">
        <v>4</v>
      </c>
      <c r="E4" s="42" t="s">
        <v>5</v>
      </c>
      <c r="F4" s="42" t="s">
        <v>6</v>
      </c>
      <c r="G4" s="43" t="s">
        <v>7</v>
      </c>
      <c r="H4" s="44" t="s">
        <v>35</v>
      </c>
      <c r="I4" s="16" t="s">
        <v>36</v>
      </c>
    </row>
    <row r="5" ht="34" spans="1:9">
      <c r="A5" s="16">
        <v>1</v>
      </c>
      <c r="B5" s="19" t="s">
        <v>5</v>
      </c>
      <c r="C5" s="17" t="s">
        <v>37</v>
      </c>
      <c r="D5" s="20" t="s">
        <v>38</v>
      </c>
      <c r="E5" s="45">
        <v>10000000</v>
      </c>
      <c r="F5" s="46">
        <v>0</v>
      </c>
      <c r="G5" s="47">
        <f>E5-F5</f>
        <v>10000000</v>
      </c>
      <c r="H5" s="18" t="s">
        <v>39</v>
      </c>
      <c r="I5" s="59" t="s">
        <v>40</v>
      </c>
    </row>
    <row r="6" ht="34" spans="1:9">
      <c r="A6" s="16">
        <v>2</v>
      </c>
      <c r="B6" s="21"/>
      <c r="C6" s="17" t="s">
        <v>41</v>
      </c>
      <c r="D6" s="20" t="s">
        <v>38</v>
      </c>
      <c r="E6" s="46">
        <v>6000000</v>
      </c>
      <c r="F6" s="46">
        <v>0</v>
      </c>
      <c r="G6" s="47">
        <f>G5+E6-F6</f>
        <v>16000000</v>
      </c>
      <c r="H6" s="18" t="s">
        <v>39</v>
      </c>
      <c r="I6" s="60"/>
    </row>
    <row r="7" ht="34" spans="1:9">
      <c r="A7" s="16">
        <v>3</v>
      </c>
      <c r="B7" s="21"/>
      <c r="C7" s="17" t="s">
        <v>42</v>
      </c>
      <c r="D7" s="20" t="s">
        <v>38</v>
      </c>
      <c r="E7" s="46">
        <v>4000000</v>
      </c>
      <c r="F7" s="46">
        <v>0</v>
      </c>
      <c r="G7" s="47">
        <f>G6+E7-F7</f>
        <v>20000000</v>
      </c>
      <c r="H7" s="18" t="s">
        <v>39</v>
      </c>
      <c r="I7" s="60"/>
    </row>
    <row r="8" ht="34" spans="1:9">
      <c r="A8" s="16">
        <v>4</v>
      </c>
      <c r="B8" s="21"/>
      <c r="C8" s="17" t="s">
        <v>42</v>
      </c>
      <c r="D8" s="20" t="s">
        <v>43</v>
      </c>
      <c r="E8" s="46">
        <v>1600000</v>
      </c>
      <c r="F8" s="46">
        <v>0</v>
      </c>
      <c r="G8" s="47">
        <f>G7+E8-F8</f>
        <v>21600000</v>
      </c>
      <c r="H8" s="18" t="s">
        <v>39</v>
      </c>
      <c r="I8" s="60"/>
    </row>
    <row r="9" ht="34" spans="1:9">
      <c r="A9" s="16">
        <v>5</v>
      </c>
      <c r="B9" s="21"/>
      <c r="C9" s="17" t="s">
        <v>44</v>
      </c>
      <c r="D9" s="20" t="s">
        <v>45</v>
      </c>
      <c r="E9" s="46">
        <v>1200000</v>
      </c>
      <c r="F9" s="46">
        <v>0</v>
      </c>
      <c r="G9" s="47">
        <f>G8+E9-F9</f>
        <v>22800000</v>
      </c>
      <c r="H9" s="18" t="s">
        <v>39</v>
      </c>
      <c r="I9" s="60"/>
    </row>
    <row r="10" ht="31" spans="1:9">
      <c r="A10" s="16">
        <v>6</v>
      </c>
      <c r="B10" s="21"/>
      <c r="C10" s="17" t="s">
        <v>46</v>
      </c>
      <c r="D10" s="22" t="s">
        <v>38</v>
      </c>
      <c r="E10" s="46">
        <v>12000000</v>
      </c>
      <c r="F10" s="46">
        <v>0</v>
      </c>
      <c r="G10" s="47">
        <f>G9+E10-F10</f>
        <v>34800000</v>
      </c>
      <c r="H10" s="18" t="s">
        <v>39</v>
      </c>
      <c r="I10" s="60"/>
    </row>
    <row r="11" ht="31" spans="1:9">
      <c r="A11" s="16">
        <v>7</v>
      </c>
      <c r="B11" s="21"/>
      <c r="C11" s="17" t="s">
        <v>46</v>
      </c>
      <c r="D11" s="22" t="s">
        <v>38</v>
      </c>
      <c r="E11" s="46">
        <v>22000000</v>
      </c>
      <c r="F11" s="46">
        <v>0</v>
      </c>
      <c r="G11" s="47">
        <f>G10+E11-F11</f>
        <v>56800000</v>
      </c>
      <c r="H11" s="18" t="s">
        <v>39</v>
      </c>
      <c r="I11" s="60"/>
    </row>
    <row r="12" ht="34" spans="1:9">
      <c r="A12" s="16">
        <v>8</v>
      </c>
      <c r="B12" s="21"/>
      <c r="C12" s="17" t="s">
        <v>47</v>
      </c>
      <c r="D12" s="20" t="s">
        <v>38</v>
      </c>
      <c r="E12" s="46">
        <v>10000000</v>
      </c>
      <c r="F12" s="46">
        <v>0</v>
      </c>
      <c r="G12" s="47">
        <f>G11+E12-F12</f>
        <v>66800000</v>
      </c>
      <c r="H12" s="18" t="s">
        <v>39</v>
      </c>
      <c r="I12" s="60"/>
    </row>
    <row r="13" ht="34" spans="1:9">
      <c r="A13" s="16">
        <v>9</v>
      </c>
      <c r="B13" s="21"/>
      <c r="C13" s="17" t="s">
        <v>48</v>
      </c>
      <c r="D13" s="20" t="s">
        <v>38</v>
      </c>
      <c r="E13" s="47">
        <v>20200000</v>
      </c>
      <c r="F13" s="46">
        <v>0</v>
      </c>
      <c r="G13" s="47">
        <f>G12+E13-F13</f>
        <v>87000000</v>
      </c>
      <c r="H13" s="18" t="s">
        <v>39</v>
      </c>
      <c r="I13" s="60"/>
    </row>
    <row r="14" ht="34" spans="1:9">
      <c r="A14" s="16">
        <v>10</v>
      </c>
      <c r="B14" s="21"/>
      <c r="C14" s="17" t="s">
        <v>49</v>
      </c>
      <c r="D14" s="20" t="s">
        <v>50</v>
      </c>
      <c r="E14" s="46">
        <v>12000000</v>
      </c>
      <c r="F14" s="46">
        <v>0</v>
      </c>
      <c r="G14" s="47">
        <f>G13+E14-F14</f>
        <v>99000000</v>
      </c>
      <c r="H14" s="18" t="s">
        <v>39</v>
      </c>
      <c r="I14" s="60"/>
    </row>
    <row r="15" ht="34" spans="1:9">
      <c r="A15" s="16">
        <v>11</v>
      </c>
      <c r="B15" s="21"/>
      <c r="C15" s="17" t="s">
        <v>49</v>
      </c>
      <c r="D15" s="20" t="s">
        <v>50</v>
      </c>
      <c r="E15" s="46">
        <v>6000000</v>
      </c>
      <c r="F15" s="46">
        <v>0</v>
      </c>
      <c r="G15" s="47">
        <f>G14+E15-F15</f>
        <v>105000000</v>
      </c>
      <c r="H15" s="18" t="s">
        <v>39</v>
      </c>
      <c r="I15" s="60"/>
    </row>
    <row r="16" ht="34" spans="1:9">
      <c r="A16" s="16">
        <v>12</v>
      </c>
      <c r="B16" s="21"/>
      <c r="C16" s="17" t="s">
        <v>49</v>
      </c>
      <c r="D16" s="20" t="s">
        <v>50</v>
      </c>
      <c r="E16" s="46">
        <v>6000000</v>
      </c>
      <c r="F16" s="46">
        <v>0</v>
      </c>
      <c r="G16" s="47">
        <f>G15+E16-F16</f>
        <v>111000000</v>
      </c>
      <c r="H16" s="18" t="s">
        <v>39</v>
      </c>
      <c r="I16" s="60"/>
    </row>
    <row r="17" customFormat="1" ht="34" spans="1:9">
      <c r="A17" s="16">
        <v>13</v>
      </c>
      <c r="B17" s="21"/>
      <c r="C17" s="17" t="s">
        <v>49</v>
      </c>
      <c r="D17" s="20" t="s">
        <v>50</v>
      </c>
      <c r="E17" s="46">
        <v>6000000</v>
      </c>
      <c r="F17" s="46">
        <v>0</v>
      </c>
      <c r="G17" s="47">
        <f>G16+E17-F17</f>
        <v>117000000</v>
      </c>
      <c r="H17" s="18" t="s">
        <v>39</v>
      </c>
      <c r="I17" s="60"/>
    </row>
    <row r="18" ht="34" spans="1:9">
      <c r="A18" s="16">
        <v>14</v>
      </c>
      <c r="B18" s="21"/>
      <c r="C18" s="17" t="s">
        <v>51</v>
      </c>
      <c r="D18" s="20" t="s">
        <v>38</v>
      </c>
      <c r="E18" s="47">
        <v>35000000</v>
      </c>
      <c r="F18" s="46">
        <v>0</v>
      </c>
      <c r="G18" s="47">
        <f>G17+E18-F18</f>
        <v>152000000</v>
      </c>
      <c r="H18" s="18" t="s">
        <v>39</v>
      </c>
      <c r="I18" s="60"/>
    </row>
    <row r="19" ht="34" spans="1:9">
      <c r="A19" s="16">
        <v>15</v>
      </c>
      <c r="B19" s="21"/>
      <c r="C19" s="23" t="s">
        <v>52</v>
      </c>
      <c r="D19" s="24" t="s">
        <v>53</v>
      </c>
      <c r="E19" s="48">
        <v>40000000</v>
      </c>
      <c r="F19" s="47">
        <v>0</v>
      </c>
      <c r="G19" s="47">
        <f>G18+E19-F19</f>
        <v>192000000</v>
      </c>
      <c r="H19" s="18" t="s">
        <v>39</v>
      </c>
      <c r="I19" s="60"/>
    </row>
    <row r="20" ht="34" spans="1:9">
      <c r="A20" s="16">
        <v>16</v>
      </c>
      <c r="B20" s="21"/>
      <c r="C20" s="23" t="s">
        <v>52</v>
      </c>
      <c r="D20" s="24" t="s">
        <v>53</v>
      </c>
      <c r="E20" s="48">
        <v>32000000</v>
      </c>
      <c r="F20" s="47">
        <v>0</v>
      </c>
      <c r="G20" s="47">
        <f>G19+E20-F20</f>
        <v>224000000</v>
      </c>
      <c r="H20" s="18" t="s">
        <v>39</v>
      </c>
      <c r="I20" s="60"/>
    </row>
    <row r="21" s="1" customFormat="1" ht="34" spans="1:9">
      <c r="A21" s="16">
        <v>17</v>
      </c>
      <c r="B21" s="21"/>
      <c r="C21" s="23" t="s">
        <v>54</v>
      </c>
      <c r="D21" s="24" t="s">
        <v>53</v>
      </c>
      <c r="E21" s="48">
        <v>55000000</v>
      </c>
      <c r="F21" s="48">
        <v>0</v>
      </c>
      <c r="G21" s="47">
        <f>G20+E21-F21</f>
        <v>279000000</v>
      </c>
      <c r="H21" s="18" t="s">
        <v>39</v>
      </c>
      <c r="I21" s="60"/>
    </row>
    <row r="22" s="1" customFormat="1" ht="34" spans="1:9">
      <c r="A22" s="16">
        <v>18</v>
      </c>
      <c r="B22" s="21"/>
      <c r="C22" s="23" t="s">
        <v>54</v>
      </c>
      <c r="D22" s="20" t="s">
        <v>53</v>
      </c>
      <c r="E22" s="48">
        <v>53000000</v>
      </c>
      <c r="F22" s="48">
        <v>0</v>
      </c>
      <c r="G22" s="47">
        <f>G21+E22-F22</f>
        <v>332000000</v>
      </c>
      <c r="H22" s="18" t="s">
        <v>39</v>
      </c>
      <c r="I22" s="60"/>
    </row>
    <row r="23" s="1" customFormat="1" ht="17" spans="1:9">
      <c r="A23" s="16">
        <v>19</v>
      </c>
      <c r="B23" s="21"/>
      <c r="C23" s="23" t="s">
        <v>55</v>
      </c>
      <c r="D23" s="24" t="s">
        <v>56</v>
      </c>
      <c r="E23" s="48">
        <v>2000000</v>
      </c>
      <c r="F23" s="48">
        <v>0</v>
      </c>
      <c r="G23" s="47">
        <f>G22+E23-F23</f>
        <v>334000000</v>
      </c>
      <c r="H23" s="18" t="s">
        <v>39</v>
      </c>
      <c r="I23" s="60"/>
    </row>
    <row r="24" s="1" customFormat="1" ht="34" spans="1:9">
      <c r="A24" s="16">
        <v>20</v>
      </c>
      <c r="B24" s="21"/>
      <c r="C24" s="17" t="s">
        <v>57</v>
      </c>
      <c r="D24" s="20" t="s">
        <v>58</v>
      </c>
      <c r="E24" s="48">
        <v>50000000</v>
      </c>
      <c r="F24" s="48">
        <v>0</v>
      </c>
      <c r="G24" s="47">
        <f>G23+E24-F24</f>
        <v>384000000</v>
      </c>
      <c r="H24" s="18" t="s">
        <v>39</v>
      </c>
      <c r="I24" s="60"/>
    </row>
    <row r="25" ht="17" spans="1:9">
      <c r="A25" s="16">
        <v>21</v>
      </c>
      <c r="B25" s="21"/>
      <c r="C25" s="17" t="s">
        <v>59</v>
      </c>
      <c r="D25" s="24" t="s">
        <v>60</v>
      </c>
      <c r="E25" s="47">
        <v>-7309610</v>
      </c>
      <c r="F25" s="48">
        <v>0</v>
      </c>
      <c r="G25" s="47">
        <f>G24+E25-F25</f>
        <v>376690390</v>
      </c>
      <c r="H25" s="18" t="s">
        <v>39</v>
      </c>
      <c r="I25" s="60"/>
    </row>
    <row r="26" customFormat="1" ht="17" spans="1:9">
      <c r="A26" s="16">
        <v>22</v>
      </c>
      <c r="B26" s="21"/>
      <c r="C26" s="17" t="s">
        <v>61</v>
      </c>
      <c r="D26" s="24" t="s">
        <v>60</v>
      </c>
      <c r="E26" s="47">
        <v>-5000000</v>
      </c>
      <c r="F26" s="48">
        <v>0</v>
      </c>
      <c r="G26" s="47">
        <f>G25+E26-F26</f>
        <v>371690390</v>
      </c>
      <c r="H26" s="18" t="s">
        <v>39</v>
      </c>
      <c r="I26" s="60"/>
    </row>
    <row r="27" customFormat="1" ht="17" spans="1:9">
      <c r="A27" s="16">
        <v>23</v>
      </c>
      <c r="B27" s="21"/>
      <c r="C27" s="17" t="s">
        <v>62</v>
      </c>
      <c r="D27" s="24" t="s">
        <v>60</v>
      </c>
      <c r="E27" s="47">
        <v>-5150000</v>
      </c>
      <c r="F27" s="48">
        <v>0</v>
      </c>
      <c r="G27" s="47">
        <f>G26+E27-F27</f>
        <v>366540390</v>
      </c>
      <c r="H27" s="18" t="s">
        <v>39</v>
      </c>
      <c r="I27" s="60"/>
    </row>
    <row r="28" customFormat="1" ht="17" spans="1:9">
      <c r="A28" s="16">
        <v>24</v>
      </c>
      <c r="B28" s="25"/>
      <c r="C28" s="17" t="s">
        <v>63</v>
      </c>
      <c r="D28" s="24" t="s">
        <v>60</v>
      </c>
      <c r="E28" s="47">
        <v>-700000</v>
      </c>
      <c r="F28" s="48">
        <v>0</v>
      </c>
      <c r="G28" s="47">
        <f>G27+E28-F28</f>
        <v>365840390</v>
      </c>
      <c r="H28" s="18" t="s">
        <v>39</v>
      </c>
      <c r="I28" s="61"/>
    </row>
    <row r="29" customFormat="1" ht="17" spans="1:9">
      <c r="A29" s="26">
        <v>25</v>
      </c>
      <c r="B29" s="27" t="s">
        <v>64</v>
      </c>
      <c r="C29" s="28" t="s">
        <v>65</v>
      </c>
      <c r="D29" s="29" t="s">
        <v>66</v>
      </c>
      <c r="E29" s="49">
        <v>0</v>
      </c>
      <c r="F29" s="49">
        <v>33145877.76</v>
      </c>
      <c r="G29" s="49">
        <f>G28+E29-F29</f>
        <v>332694512.24</v>
      </c>
      <c r="H29" s="50" t="s">
        <v>67</v>
      </c>
      <c r="I29" s="52" t="s">
        <v>68</v>
      </c>
    </row>
    <row r="30" customFormat="1" ht="17" spans="1:9">
      <c r="A30" s="26">
        <v>26</v>
      </c>
      <c r="B30" s="30"/>
      <c r="C30" s="28" t="s">
        <v>63</v>
      </c>
      <c r="D30" s="31" t="s">
        <v>66</v>
      </c>
      <c r="E30" s="49">
        <v>0</v>
      </c>
      <c r="F30" s="49">
        <v>10000000</v>
      </c>
      <c r="G30" s="49">
        <f>G29+E30-F30</f>
        <v>322694512.24</v>
      </c>
      <c r="H30" s="51" t="s">
        <v>67</v>
      </c>
      <c r="I30" s="52"/>
    </row>
    <row r="31" customFormat="1" ht="17" spans="1:9">
      <c r="A31" s="26">
        <v>27</v>
      </c>
      <c r="B31" s="30"/>
      <c r="C31" s="28" t="s">
        <v>69</v>
      </c>
      <c r="D31" s="29" t="s">
        <v>70</v>
      </c>
      <c r="E31" s="49">
        <v>0</v>
      </c>
      <c r="F31" s="49">
        <v>30000000</v>
      </c>
      <c r="G31" s="49">
        <f>G30+E31-F31</f>
        <v>292694512.24</v>
      </c>
      <c r="H31" s="50" t="s">
        <v>71</v>
      </c>
      <c r="I31" s="52"/>
    </row>
    <row r="32" customFormat="1" spans="1:9">
      <c r="A32" s="26">
        <v>28</v>
      </c>
      <c r="B32" s="30"/>
      <c r="C32" s="28" t="s">
        <v>72</v>
      </c>
      <c r="D32" s="32" t="s">
        <v>73</v>
      </c>
      <c r="E32" s="49">
        <v>0</v>
      </c>
      <c r="F32" s="49">
        <v>40000000</v>
      </c>
      <c r="G32" s="49">
        <f>G31+E32-F32</f>
        <v>252694512.24</v>
      </c>
      <c r="H32" s="51" t="s">
        <v>74</v>
      </c>
      <c r="I32" s="52"/>
    </row>
    <row r="33" customFormat="1" ht="17" spans="1:9">
      <c r="A33" s="26">
        <v>29</v>
      </c>
      <c r="B33" s="30"/>
      <c r="C33" s="28" t="s">
        <v>75</v>
      </c>
      <c r="D33" s="29" t="s">
        <v>73</v>
      </c>
      <c r="E33" s="49">
        <v>0</v>
      </c>
      <c r="F33" s="49">
        <v>45000000</v>
      </c>
      <c r="G33" s="49">
        <f>G32+E33-F33</f>
        <v>207694512.24</v>
      </c>
      <c r="H33" s="51" t="s">
        <v>74</v>
      </c>
      <c r="I33" s="52"/>
    </row>
    <row r="34" customFormat="1" ht="17" spans="1:9">
      <c r="A34" s="26">
        <v>30</v>
      </c>
      <c r="B34" s="30"/>
      <c r="C34" s="28" t="s">
        <v>76</v>
      </c>
      <c r="D34" s="31" t="s">
        <v>77</v>
      </c>
      <c r="E34" s="49">
        <v>0</v>
      </c>
      <c r="F34" s="49">
        <v>15000000</v>
      </c>
      <c r="G34" s="49">
        <f>G33+E34-F34</f>
        <v>192694512.24</v>
      </c>
      <c r="H34" s="52" t="s">
        <v>78</v>
      </c>
      <c r="I34" s="52"/>
    </row>
    <row r="35" customFormat="1" ht="46" customHeight="1" spans="1:9">
      <c r="A35" s="26">
        <v>31</v>
      </c>
      <c r="B35" s="30"/>
      <c r="C35" s="28">
        <v>44743</v>
      </c>
      <c r="D35" s="31" t="s">
        <v>77</v>
      </c>
      <c r="E35" s="49"/>
      <c r="F35" s="49">
        <v>1500000</v>
      </c>
      <c r="G35" s="49">
        <f>G34+E35-F35</f>
        <v>191194512.24</v>
      </c>
      <c r="H35" s="52" t="s">
        <v>79</v>
      </c>
      <c r="I35" s="62" t="s">
        <v>80</v>
      </c>
    </row>
    <row r="36" customFormat="1" ht="57" customHeight="1" spans="1:9">
      <c r="A36" s="26">
        <v>32</v>
      </c>
      <c r="B36" s="30"/>
      <c r="C36" s="28">
        <v>44743</v>
      </c>
      <c r="D36" s="31" t="s">
        <v>77</v>
      </c>
      <c r="E36" s="49"/>
      <c r="F36" s="49">
        <v>3500000</v>
      </c>
      <c r="G36" s="49">
        <f>G35+E36-F36</f>
        <v>187694512.24</v>
      </c>
      <c r="H36" s="52" t="s">
        <v>81</v>
      </c>
      <c r="I36" s="62"/>
    </row>
    <row r="37" ht="34" spans="1:9">
      <c r="A37" s="16">
        <v>33</v>
      </c>
      <c r="B37" s="19"/>
      <c r="C37" s="17" t="s">
        <v>65</v>
      </c>
      <c r="D37" s="20" t="s">
        <v>82</v>
      </c>
      <c r="E37" s="46">
        <v>0</v>
      </c>
      <c r="F37" s="46">
        <v>1200000</v>
      </c>
      <c r="G37" s="46">
        <f>G36+E37-F37</f>
        <v>186494512.24</v>
      </c>
      <c r="H37" s="44" t="s">
        <v>83</v>
      </c>
      <c r="I37" s="59" t="s">
        <v>84</v>
      </c>
    </row>
    <row r="38" ht="34" spans="1:9">
      <c r="A38" s="16">
        <v>34</v>
      </c>
      <c r="B38" s="21"/>
      <c r="C38" s="17" t="s">
        <v>65</v>
      </c>
      <c r="D38" s="20" t="s">
        <v>85</v>
      </c>
      <c r="E38" s="46">
        <v>0</v>
      </c>
      <c r="F38" s="46">
        <v>1600000</v>
      </c>
      <c r="G38" s="46">
        <f>G37+E38-F38</f>
        <v>184894512.24</v>
      </c>
      <c r="H38" s="44" t="s">
        <v>86</v>
      </c>
      <c r="I38" s="60"/>
    </row>
    <row r="39" ht="68" spans="1:9">
      <c r="A39" s="16">
        <v>35</v>
      </c>
      <c r="B39" s="21"/>
      <c r="C39" s="17" t="s">
        <v>87</v>
      </c>
      <c r="D39" s="20" t="s">
        <v>88</v>
      </c>
      <c r="E39" s="46">
        <v>0</v>
      </c>
      <c r="F39" s="46">
        <v>5000000</v>
      </c>
      <c r="G39" s="46">
        <f>G38+E39-F39</f>
        <v>179894512.24</v>
      </c>
      <c r="H39" s="44" t="s">
        <v>89</v>
      </c>
      <c r="I39" s="60"/>
    </row>
    <row r="40" ht="17" spans="1:9">
      <c r="A40" s="16">
        <v>36</v>
      </c>
      <c r="B40" s="21"/>
      <c r="C40" s="17" t="s">
        <v>87</v>
      </c>
      <c r="D40" s="20" t="s">
        <v>90</v>
      </c>
      <c r="E40" s="46">
        <v>0</v>
      </c>
      <c r="F40" s="46">
        <v>15000000</v>
      </c>
      <c r="G40" s="46">
        <f>G39+E40-F40</f>
        <v>164894512.24</v>
      </c>
      <c r="H40" s="53" t="s">
        <v>91</v>
      </c>
      <c r="I40" s="60"/>
    </row>
    <row r="41" s="1" customFormat="1" ht="17" spans="1:9">
      <c r="A41" s="16">
        <v>37</v>
      </c>
      <c r="B41" s="21"/>
      <c r="C41" s="23" t="s">
        <v>92</v>
      </c>
      <c r="D41" s="24" t="s">
        <v>90</v>
      </c>
      <c r="E41" s="54">
        <v>0</v>
      </c>
      <c r="F41" s="54">
        <v>5000000</v>
      </c>
      <c r="G41" s="46">
        <f>G40+E41-F41</f>
        <v>159894512.24</v>
      </c>
      <c r="H41" s="55" t="s">
        <v>91</v>
      </c>
      <c r="I41" s="60"/>
    </row>
    <row r="42" ht="68" spans="1:9">
      <c r="A42" s="16">
        <v>38</v>
      </c>
      <c r="B42" s="21"/>
      <c r="C42" s="23" t="s">
        <v>93</v>
      </c>
      <c r="D42" s="20" t="s">
        <v>90</v>
      </c>
      <c r="E42" s="46">
        <v>0</v>
      </c>
      <c r="F42" s="46">
        <v>15000000</v>
      </c>
      <c r="G42" s="46">
        <f>G41+E42-F42</f>
        <v>144894512.24</v>
      </c>
      <c r="H42" s="44" t="s">
        <v>89</v>
      </c>
      <c r="I42" s="60"/>
    </row>
    <row r="43" ht="17" spans="1:9">
      <c r="A43" s="16">
        <v>39</v>
      </c>
      <c r="B43" s="21"/>
      <c r="C43" s="23" t="s">
        <v>93</v>
      </c>
      <c r="D43" s="20" t="s">
        <v>90</v>
      </c>
      <c r="E43" s="46">
        <v>0</v>
      </c>
      <c r="F43" s="46">
        <v>40000000</v>
      </c>
      <c r="G43" s="46">
        <f>G42+E43-F43</f>
        <v>104894512.24</v>
      </c>
      <c r="H43" s="44" t="s">
        <v>91</v>
      </c>
      <c r="I43" s="60"/>
    </row>
    <row r="44" s="1" customFormat="1" ht="34" spans="1:9">
      <c r="A44" s="16">
        <v>40</v>
      </c>
      <c r="B44" s="21"/>
      <c r="C44" s="23" t="s">
        <v>94</v>
      </c>
      <c r="D44" s="24" t="s">
        <v>82</v>
      </c>
      <c r="E44" s="48">
        <v>0</v>
      </c>
      <c r="F44" s="48">
        <v>2000000</v>
      </c>
      <c r="G44" s="46">
        <f>G43+E44-F44</f>
        <v>102894512.24</v>
      </c>
      <c r="H44" s="55" t="s">
        <v>83</v>
      </c>
      <c r="I44" s="60"/>
    </row>
    <row r="45" s="1" customFormat="1" ht="17" spans="1:9">
      <c r="A45" s="16">
        <v>41</v>
      </c>
      <c r="B45" s="21"/>
      <c r="C45" s="17" t="s">
        <v>95</v>
      </c>
      <c r="D45" s="24" t="s">
        <v>96</v>
      </c>
      <c r="E45" s="48">
        <v>0</v>
      </c>
      <c r="F45" s="48">
        <v>60000000</v>
      </c>
      <c r="G45" s="46">
        <f>G44+E45-F45</f>
        <v>42894512.24</v>
      </c>
      <c r="H45" s="56" t="s">
        <v>91</v>
      </c>
      <c r="I45" s="60"/>
    </row>
    <row r="46" s="1" customFormat="1" ht="68" spans="1:9">
      <c r="A46" s="16">
        <v>42</v>
      </c>
      <c r="B46" s="21"/>
      <c r="C46" s="17" t="s">
        <v>95</v>
      </c>
      <c r="D46" s="33" t="s">
        <v>96</v>
      </c>
      <c r="E46" s="48">
        <v>0</v>
      </c>
      <c r="F46" s="48">
        <v>20000000</v>
      </c>
      <c r="G46" s="46">
        <f>G45+E46-F46</f>
        <v>22894512.24</v>
      </c>
      <c r="H46" s="57" t="s">
        <v>89</v>
      </c>
      <c r="I46" s="60"/>
    </row>
    <row r="47" ht="17" spans="1:9">
      <c r="A47" s="16">
        <v>43</v>
      </c>
      <c r="B47" s="21"/>
      <c r="C47" s="17" t="s">
        <v>97</v>
      </c>
      <c r="D47" s="24" t="s">
        <v>98</v>
      </c>
      <c r="E47" s="47">
        <v>0</v>
      </c>
      <c r="F47" s="47">
        <v>400000</v>
      </c>
      <c r="G47" s="46">
        <f>G46+E47-F47</f>
        <v>22494512.24</v>
      </c>
      <c r="H47" s="56" t="s">
        <v>99</v>
      </c>
      <c r="I47" s="60"/>
    </row>
    <row r="48" ht="34" spans="1:9">
      <c r="A48" s="16">
        <v>44</v>
      </c>
      <c r="B48" s="21"/>
      <c r="C48" s="17" t="s">
        <v>97</v>
      </c>
      <c r="D48" s="24" t="s">
        <v>100</v>
      </c>
      <c r="E48" s="47">
        <v>0</v>
      </c>
      <c r="F48" s="47">
        <v>2000000</v>
      </c>
      <c r="G48" s="46">
        <f>G47+E48-F48</f>
        <v>20494512.24</v>
      </c>
      <c r="H48" s="55" t="s">
        <v>101</v>
      </c>
      <c r="I48" s="60"/>
    </row>
    <row r="49" ht="17" spans="1:9">
      <c r="A49" s="16">
        <v>45</v>
      </c>
      <c r="B49" s="21"/>
      <c r="C49" s="17" t="s">
        <v>102</v>
      </c>
      <c r="D49" s="24" t="s">
        <v>103</v>
      </c>
      <c r="E49" s="47">
        <v>0</v>
      </c>
      <c r="F49" s="47">
        <v>8000</v>
      </c>
      <c r="G49" s="46">
        <f>G48+E49-F49</f>
        <v>20486512.24</v>
      </c>
      <c r="H49" s="58" t="s">
        <v>104</v>
      </c>
      <c r="I49" s="60"/>
    </row>
    <row r="50" ht="17" spans="1:9">
      <c r="A50" s="16">
        <v>46</v>
      </c>
      <c r="B50" s="21"/>
      <c r="C50" s="17" t="s">
        <v>105</v>
      </c>
      <c r="D50" s="24" t="s">
        <v>103</v>
      </c>
      <c r="E50" s="47">
        <v>0</v>
      </c>
      <c r="F50" s="47">
        <v>4000</v>
      </c>
      <c r="G50" s="46">
        <f>G49+E50-F50</f>
        <v>20482512.24</v>
      </c>
      <c r="H50" s="58" t="s">
        <v>106</v>
      </c>
      <c r="I50" s="60"/>
    </row>
    <row r="51" ht="17" spans="1:9">
      <c r="A51" s="16">
        <v>47</v>
      </c>
      <c r="B51" s="21"/>
      <c r="C51" s="17" t="s">
        <v>107</v>
      </c>
      <c r="D51" s="24" t="s">
        <v>96</v>
      </c>
      <c r="E51" s="47">
        <v>0</v>
      </c>
      <c r="F51" s="47">
        <v>20000000</v>
      </c>
      <c r="G51" s="47">
        <f>G50+E51-F51</f>
        <v>482512.24000001</v>
      </c>
      <c r="H51" s="56" t="s">
        <v>91</v>
      </c>
      <c r="I51" s="60"/>
    </row>
    <row r="52" ht="34" spans="1:9">
      <c r="A52" s="16">
        <v>48</v>
      </c>
      <c r="B52" s="21"/>
      <c r="C52" s="17" t="s">
        <v>108</v>
      </c>
      <c r="D52" s="24" t="s">
        <v>85</v>
      </c>
      <c r="E52" s="47">
        <v>0</v>
      </c>
      <c r="F52" s="47">
        <v>480000</v>
      </c>
      <c r="G52" s="47">
        <f>G51+E52-F52</f>
        <v>2512.24000000954</v>
      </c>
      <c r="H52" s="44" t="s">
        <v>86</v>
      </c>
      <c r="I52" s="61"/>
    </row>
    <row r="53" ht="17" spans="1:9">
      <c r="A53" s="16">
        <v>49</v>
      </c>
      <c r="B53" s="21"/>
      <c r="C53" s="34" t="s">
        <v>109</v>
      </c>
      <c r="D53" s="35" t="s">
        <v>110</v>
      </c>
      <c r="E53" s="54">
        <v>10000000</v>
      </c>
      <c r="F53" s="46">
        <v>0</v>
      </c>
      <c r="G53" s="47">
        <f>G52+E53-F53</f>
        <v>10002512.24</v>
      </c>
      <c r="H53" s="44"/>
      <c r="I53" s="61"/>
    </row>
    <row r="54" ht="17" spans="1:9">
      <c r="A54" s="16">
        <v>50</v>
      </c>
      <c r="B54" s="21"/>
      <c r="C54" s="17" t="s">
        <v>109</v>
      </c>
      <c r="D54" s="20" t="s">
        <v>90</v>
      </c>
      <c r="E54" s="54">
        <v>0</v>
      </c>
      <c r="F54" s="46">
        <v>5000000</v>
      </c>
      <c r="G54" s="47">
        <f>G53+E54-F54</f>
        <v>5002512.24000001</v>
      </c>
      <c r="H54" s="53" t="s">
        <v>91</v>
      </c>
      <c r="I54" s="61"/>
    </row>
    <row r="55" ht="68" spans="1:9">
      <c r="A55" s="16">
        <v>51</v>
      </c>
      <c r="B55" s="21"/>
      <c r="C55" s="17" t="s">
        <v>111</v>
      </c>
      <c r="D55" s="20" t="s">
        <v>88</v>
      </c>
      <c r="E55" s="54">
        <v>0</v>
      </c>
      <c r="F55" s="46">
        <v>5000000</v>
      </c>
      <c r="G55" s="47">
        <f>G54+E55-F55</f>
        <v>2512.24000000954</v>
      </c>
      <c r="H55" s="44" t="s">
        <v>89</v>
      </c>
      <c r="I55" s="61"/>
    </row>
    <row r="56" spans="1:9">
      <c r="A56" s="16" t="s">
        <v>30</v>
      </c>
      <c r="B56" s="16"/>
      <c r="C56" s="17"/>
      <c r="D56" s="20"/>
      <c r="E56" s="46">
        <f>SUM(E5:E55)</f>
        <v>375840390</v>
      </c>
      <c r="F56" s="46">
        <f>SUM(F5:F55)</f>
        <v>375837877.76</v>
      </c>
      <c r="G56" s="47">
        <f>E56-F56</f>
        <v>2512.24000000954</v>
      </c>
      <c r="H56" s="44"/>
      <c r="I56" s="16"/>
    </row>
  </sheetData>
  <mergeCells count="10">
    <mergeCell ref="A1:I1"/>
    <mergeCell ref="A2:I2"/>
    <mergeCell ref="A3:I3"/>
    <mergeCell ref="B5:B28"/>
    <mergeCell ref="B29:B36"/>
    <mergeCell ref="B37:B51"/>
    <mergeCell ref="I5:I28"/>
    <mergeCell ref="I29:I34"/>
    <mergeCell ref="I35:I36"/>
    <mergeCell ref="I37:I52"/>
  </mergeCells>
  <printOptions horizontalCentered="1"/>
  <pageMargins left="0.75" right="0.75" top="1" bottom="1" header="0.5" footer="0.5"/>
  <pageSetup paperSize="8" scale="52" fitToWidth="0" orientation="portrait"/>
  <headerFooter/>
</worksheet>
</file>

<file path=docProps/app.xml><?xml version="1.0" encoding="utf-8"?>
<Properties xmlns="http://schemas.openxmlformats.org/officeDocument/2006/extended-properties" xmlns:vt="http://schemas.openxmlformats.org/officeDocument/2006/docPropsVTypes">
  <Application>wpsoffice</Application>
  <HeadingPairs>
    <vt:vector size="2" baseType="variant">
      <vt:variant>
        <vt:lpstr>工作表</vt:lpstr>
      </vt:variant>
      <vt:variant>
        <vt:i4>2</vt:i4>
      </vt:variant>
    </vt:vector>
  </HeadingPairs>
  <TitlesOfParts>
    <vt:vector size="2" baseType="lpstr">
      <vt:lpstr>收支明细表（住建）</vt:lpstr>
      <vt:lpstr>收支明细表（项目公司）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Revo. Lin</cp:lastModifiedBy>
  <dcterms:created xsi:type="dcterms:W3CDTF">2022-09-22T00:48:00Z</dcterms:created>
  <dcterms:modified xsi:type="dcterms:W3CDTF">2023-08-16T23:27:02Z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3B4C29A0B207EDB9C6EADC64EBF6CF8F_43</vt:lpwstr>
  </property>
  <property fmtid="{D5CDD505-2E9C-101B-9397-08002B2CF9AE}" pid="3" name="KSOProductBuildVer">
    <vt:lpwstr>2052-5.5.1.7991</vt:lpwstr>
  </property>
</Properties>
</file>