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3660" tabRatio="760" firstSheet="1" activeTab="1"/>
  </bookViews>
  <sheets>
    <sheet name="评分明细表" sheetId="5" state="hidden" r:id="rId1"/>
    <sheet name="指标表" sheetId="10" r:id="rId2"/>
  </sheets>
  <definedNames>
    <definedName name="_xlnm.Print_Area" localSheetId="1">指标表!$A$1:$H$31</definedName>
    <definedName name="_xlnm.Print_Titles" localSheetId="1">指标表!$2:$4</definedName>
  </definedNames>
  <calcPr calcId="144525"/>
</workbook>
</file>

<file path=xl/sharedStrings.xml><?xml version="1.0" encoding="utf-8"?>
<sst xmlns="http://schemas.openxmlformats.org/spreadsheetml/2006/main" count="358" uniqueCount="256">
  <si>
    <t>南华县2019年城市综合体建设专项债券项目指标体系评分明细表</t>
  </si>
  <si>
    <t>序号</t>
  </si>
  <si>
    <t>单位名称</t>
  </si>
  <si>
    <t>项目名称</t>
  </si>
  <si>
    <t>满分</t>
  </si>
  <si>
    <t>决策(15分)</t>
  </si>
  <si>
    <t>过程（20分）</t>
  </si>
  <si>
    <t>产出（35分）</t>
  </si>
  <si>
    <t>效益（30分）</t>
  </si>
  <si>
    <t>合计</t>
  </si>
  <si>
    <t>项目立项（7分）</t>
  </si>
  <si>
    <t>绩效目标（5分）</t>
  </si>
  <si>
    <t>资金投入（3分）</t>
  </si>
  <si>
    <t>资金管理（5分）</t>
  </si>
  <si>
    <t>项目管理
（15分）</t>
  </si>
  <si>
    <t>产出数量（20分）</t>
  </si>
  <si>
    <t>产出效率（5分）</t>
  </si>
  <si>
    <t>产出质量（5分）</t>
  </si>
  <si>
    <t>产出成本（5分）</t>
  </si>
  <si>
    <t>经济效益（6分）</t>
  </si>
  <si>
    <t>社会效益（10分）</t>
  </si>
  <si>
    <t>生态效益（4分）</t>
  </si>
  <si>
    <t>可持续影响（5分）</t>
  </si>
  <si>
    <t>满意度（5分）</t>
  </si>
  <si>
    <t>项目符合性</t>
  </si>
  <si>
    <t>项目决策程序规范性</t>
  </si>
  <si>
    <t>绩效目标合理性</t>
  </si>
  <si>
    <t>绩效指标明确性</t>
  </si>
  <si>
    <t>资金到位率</t>
  </si>
  <si>
    <t>资金管理制度健全有效性</t>
  </si>
  <si>
    <t>资金使用合规性</t>
  </si>
  <si>
    <t>项目前期工作完成情况</t>
  </si>
  <si>
    <t>基本建设四项制度执行情况</t>
  </si>
  <si>
    <t>项目管理制度健全有效性</t>
  </si>
  <si>
    <t>安全管理制度及执行</t>
  </si>
  <si>
    <t>项目监管</t>
  </si>
  <si>
    <t>档案资料管理</t>
  </si>
  <si>
    <t>完成率</t>
  </si>
  <si>
    <t>资金使用率</t>
  </si>
  <si>
    <t>完成及时性</t>
  </si>
  <si>
    <t>质量达标率</t>
  </si>
  <si>
    <t>概算执行率</t>
  </si>
  <si>
    <t>促进区域经济增长</t>
  </si>
  <si>
    <t>促进区域外来投资增长</t>
  </si>
  <si>
    <t>改善城区基础设施水平</t>
  </si>
  <si>
    <t>提高城区环境质量</t>
  </si>
  <si>
    <t>改善当地生产、生活条件</t>
  </si>
  <si>
    <t>改善生态环境</t>
  </si>
  <si>
    <t>支撑能力</t>
  </si>
  <si>
    <t>社会公众满意度</t>
  </si>
  <si>
    <t>评分层级</t>
  </si>
  <si>
    <t>项目整体</t>
  </si>
  <si>
    <t>具体项目</t>
  </si>
  <si>
    <t>得分</t>
  </si>
  <si>
    <t>南华县</t>
  </si>
  <si>
    <t>南华县城市综合体建设专项债券资金项目</t>
  </si>
  <si>
    <t>南华县住建局</t>
  </si>
  <si>
    <t>南华县龙泉广场建设工程</t>
  </si>
  <si>
    <t>南华县2019年公厕建设工程</t>
  </si>
  <si>
    <t>-</t>
  </si>
  <si>
    <t>商住小区路网提升改造项目</t>
  </si>
  <si>
    <t>收费站至土城大石桥道路建设项目</t>
  </si>
  <si>
    <t>南华县高铁站前广场建设项目</t>
  </si>
  <si>
    <t>35KV吕黄线迁改工程</t>
  </si>
  <si>
    <t>龙坪路建设项目</t>
  </si>
  <si>
    <t>南华县污水处理厂提标改造建设项目</t>
  </si>
  <si>
    <t>南华县高铁站站前广场-虹山小区道路改扩建项目(含配套两旗屯商铺建设)</t>
  </si>
  <si>
    <t>县工信商务科技局</t>
  </si>
  <si>
    <t>南部片区路网建设项目（工业园区道路建设）</t>
  </si>
  <si>
    <t>老高坝污水处理厂建设项目</t>
  </si>
  <si>
    <t>南华县开发投资有限公司</t>
  </si>
  <si>
    <t>古城路片区基础设施建设项目</t>
  </si>
  <si>
    <t>东部片区基础设施建设项目</t>
  </si>
  <si>
    <t>西部片区基础设施建设项目</t>
  </si>
  <si>
    <t>南华县城乡建设开发投资有限公司</t>
  </si>
  <si>
    <t>南华县水务局</t>
  </si>
  <si>
    <t>土城桥水生态环境综合治理建设项目（龙川江水生态环境综合治理工程）</t>
  </si>
  <si>
    <t>楚雄彝族自治州生态环境局南华分局</t>
  </si>
  <si>
    <t>南华县污水处理厂尾水人工湿地深度处理工程</t>
  </si>
  <si>
    <t>南华县交通局</t>
  </si>
  <si>
    <t>北部片区路网基础设施建设项目（320国道改造项目）</t>
  </si>
  <si>
    <t>附件2</t>
  </si>
  <si>
    <t>绩效评价指标体系及评分表</t>
  </si>
  <si>
    <t>项目名称：通海县城市供排水一体化改造工程</t>
  </si>
  <si>
    <t>一级
指标</t>
  </si>
  <si>
    <t>二级
指标</t>
  </si>
  <si>
    <t>三级
指标</t>
  </si>
  <si>
    <t>指标
分值</t>
  </si>
  <si>
    <t>指标解释</t>
  </si>
  <si>
    <t>指标说明</t>
  </si>
  <si>
    <t>评分标准</t>
  </si>
  <si>
    <t>数据来源</t>
  </si>
  <si>
    <t>扣分</t>
  </si>
  <si>
    <t>得扣分原因</t>
  </si>
  <si>
    <t>项目立项（5分）</t>
  </si>
  <si>
    <t>立项依据充分性</t>
  </si>
  <si>
    <t>专项债券项目是否符合水环境保护治理专项规划，是否符合专项债券资金的支持领域和方向。</t>
  </si>
  <si>
    <t>评价要点：
①专项债券项目是否符合杞麓湖水环境保护治理“十四五”规划；
②专项债项目是否符合专项债券资金的支持领域和方向。</t>
  </si>
  <si>
    <t>①专项债券项目符合杞麓湖水环境保护治理“十四五”规划，得1分；
②专项债券项目符合专项债券资金的支持领域和方向，满足得1分。</t>
  </si>
  <si>
    <t>行业发展规划，专项债管理政策文件，项目申报资料等。</t>
  </si>
  <si>
    <t>县级</t>
  </si>
  <si>
    <t>项目符合《云南省杞麓湖保护治理规划（2018—2035年）》《杞麓湖水环境保护治理“十四五”规划（2021—2025年）》《杞麓湖保护和科学利用专项规划（2020—2035年）》等水环境保护治理专项规划。本项目为市政基础设施新建项目，符合专项债券资金的支持领域和方向。</t>
  </si>
  <si>
    <t>前期工作规范性</t>
  </si>
  <si>
    <t>项目立项及前期审批手续是否规范、齐全，用以反映和考核前期工作的规范性。</t>
  </si>
  <si>
    <t>评价要点：
①项目是否按规定程序取得立项批复；
②项目前期审批手续是否齐全，是否按要求完成勘察、设计、用地、环评、开工许可等；
③项目合作经营协议的条款约定全面，如明确双方的权利义务，具备相应的约束条件，风险分担合理。</t>
  </si>
  <si>
    <t>①项目按规定程序取得立项批复，得1分；
②项目前期审批手续齐全，按要求完成勘察设计、用地规划、环评水保、开工许可等，得2分。</t>
  </si>
  <si>
    <t>项目申报资料，发改部门批复资料，项目前期工作审批资料、实地查看等。</t>
  </si>
  <si>
    <t>本项目取得了可行性研究批复、工程规划许可证、乡村规划许可证、国有土地使用证、建筑工程施工许可证、工程环境影响报告表批复、水土保持行政许可决定书、勘察施工图审查合格书等合法性手续。但本项目部分建设内容（八一路、秀山路改造工程）重复立项报批，扣1分；本项目未按要求在开工前取得开工许可，存在“未批先建”的情形，扣1分。</t>
  </si>
  <si>
    <t>项目所设定的绩效目标是否依据充分,是否符合客观实际,用以反映和考核项目绩效目标与项目实施的相符情况。</t>
  </si>
  <si>
    <t>评价要点:
①项目是否有绩效目标;
②项目绩效目标与实际工作内容是否具有相关性;
③项目预期产出效益和效果是否符合正常的业绩水平;
④是否与预算确定的项目投资额或资金量相匹配。</t>
  </si>
  <si>
    <t>①项目设置了绩效目标，得0.5分;
②项目绩效目标与实际工作内容具有相关性，得0.5分;
③项目预期产出效益和效果符合正常的业绩水平，得0.5分;
④项目绩效目标与预算确定的项目投资额或资金量相匹配，得0.5分。</t>
  </si>
  <si>
    <t>项目申报资料，项目绩效目标表等。</t>
  </si>
  <si>
    <t>本项目设置的年度总体目标包括了建设完成“排水工程”的全部内容和启动实施“供水工程”的部分内容，预期产出不符合正常的业绩水平，扣0.5分。</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</si>
  <si>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</si>
  <si>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</si>
  <si>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①已将项目绩效目标细化分解为具体的绩效指标，得1分;
②三级指标通过清晰、可衡量的指标值予以体现，得1分;
③指标值与项目目标任务数或计划数相对应，得1分。</t>
  </si>
  <si>
    <t>本项目设置的三级指标“通过实施通海县城市供排水一体化改造工程项目完善城市的市政系统，改善人居环境”一指标难以量化，指标可衡量性不足，扣0.5分。</t>
  </si>
  <si>
    <t>资金投入（5分）</t>
  </si>
  <si>
    <t>项目实施方案编制科学性</t>
  </si>
  <si>
    <t>专债申报实施方案、资本金占比、融资方案等与实际需要是否相适应，反映和考核项专债施方案编制的科学性。</t>
  </si>
  <si>
    <t>评价要点：
①专债申报实施方案内容是否与项目内容相匹配；
②项目资本金占比是否符合国务院规定的固定资产投资项目资本金制度要求；
③项目融资方案是否符合实际情况，是否存在实际融资额偏高、偏低的情况。</t>
  </si>
  <si>
    <t>①专债申报实施方案内容与项目内容相匹配；得1分；
②项目资本金占比符合国务院规定的固定资产投资项目资本金制度要求，得1分；
③项目融资方案符合实际情况，不存在实际融资额偏高、偏低的情况，得1分。</t>
  </si>
  <si>
    <t>一案两书、实地查看等。</t>
  </si>
  <si>
    <t>专项债实施方案中的建设内容与2020年实施的美丽县城项目建设内容重复，融资方案不符合实际情况，扣1分。</t>
  </si>
  <si>
    <t>专债资金投入合理性</t>
  </si>
  <si>
    <t>专项债券资金的投入是否合理，用以反映和考核项目资金预算的合理性情况。</t>
  </si>
  <si>
    <t>评价要点：
①专债资金申请额度是否与实际需求相匹配。
②专项债资金下达额度是否与项目实际相匹配。</t>
  </si>
  <si>
    <t>①专债资金申请额度与实际需求相匹配，得1分。
②专项债资金下达额度是否与项目实际相匹配，得1分。</t>
  </si>
  <si>
    <r>
      <rPr>
        <sz val="10"/>
        <rFont val="仿宋"/>
        <charset val="134"/>
      </rPr>
      <t>本项目的建设内容与美丽县城建设项目（一期）内容重复，</t>
    </r>
    <r>
      <rPr>
        <sz val="10"/>
        <color theme="1"/>
        <rFont val="仿宋"/>
        <charset val="134"/>
      </rPr>
      <t>且美丽县城建设项目总投资资金来源不涉及专项债资金，</t>
    </r>
    <r>
      <rPr>
        <sz val="10"/>
        <rFont val="仿宋"/>
        <charset val="134"/>
      </rPr>
      <t>故专项资金申请额度与实际需求不匹配，扣1分。</t>
    </r>
  </si>
  <si>
    <t>过程
(35分)</t>
  </si>
  <si>
    <t>资金管理
（18分）</t>
  </si>
  <si>
    <t>专债资金管理规范性</t>
  </si>
  <si>
    <t>专项债券收支、专户开设、还本付息及信息披露是否符合相关要求，反映和考核专债资金管理的合规性。</t>
  </si>
  <si>
    <t>评价要点：
评价要点：
①专项债券收支、项目运营收入是否纳入政府性基金预算管理；
②专项债券资金是否开立专门账户，专户存储、专账核算、专项使用；
③专项债券还本付息是否按计划执行；
④专项债券信息公开披露是否及时、全面。</t>
  </si>
  <si>
    <t>评价要点：
①专项债券收支、项目运营收入纳入政府性基金预算管理，得1分；
②专项债券资金开立专门账户，专户存储、专账核算、专项使用，得1分；
③专项债券还本付息按计划执行，得1分；
④专项债券信息公开披露及时、全面，得1分。</t>
  </si>
  <si>
    <t>预算资料、实地查看</t>
  </si>
  <si>
    <t>通海县住建局针对本项目开设了6个专项债券资金账户，由县住建局拨付专项债券资金至代建公司的3个账户，其中2个账户为专门账户，1个账户为公司基本账户并涉及与多个项目资金混用的情况，扣1分；本项目未按照专项债实施方案通过政府或实施单位官方网站、公众号等数据信息平台及张贴纸质内容等长期披露项目基本信息及投资使用主体及单位，资金使用单位未定期披露项目进度及资金使用情况等，扣1分。</t>
  </si>
  <si>
    <t>项目资金到位率</t>
  </si>
  <si>
    <t>计算实际到位项目资金与计划投入资金的比率，用以反映和考核项目资金落实情况对项目实施的总体保障程度。</t>
  </si>
  <si>
    <t>评价要点：
项目资金到位率=（实际到位资金/计划投入资金）×100%。
实际到位资金：项目实际到位的资金，包括财政预算资金及专项债券。</t>
  </si>
  <si>
    <t>得分=项目资金到位率×4分</t>
  </si>
  <si>
    <t>资金下达文件、财政拨款凭据、银行对账单等。</t>
  </si>
  <si>
    <r>
      <rPr>
        <sz val="10"/>
        <rFont val="仿宋_GB2312"/>
        <charset val="134"/>
      </rPr>
      <t>截至2023年6月30日，项目应到位专项债券资金40,000.00万元，财政预算安排资金11,604.05万元。</t>
    </r>
    <r>
      <rPr>
        <sz val="10"/>
        <color theme="1"/>
        <rFont val="仿宋_GB2312"/>
        <charset val="134"/>
      </rPr>
      <t>实际到位40,000.00万元，均为专项债资金，资金到位率=40,000/（40,000+11,604.05）×100%=77.51%，4×77.51%=3.10。</t>
    </r>
  </si>
  <si>
    <t>项目资金执行率</t>
  </si>
  <si>
    <t>项目资金是否有沉淀，用以反映或考核项目资金执行率。</t>
  </si>
  <si>
    <t>评价要点：
项目资金执行率=（实际支出资金/实际到位资金）×100%。
实际支出资金：项目实际到位的资金，包括财政预算资金及专项债券。</t>
  </si>
  <si>
    <t>得分=项目资金执行率×4分</t>
  </si>
  <si>
    <t>资金支出资料、实地查看</t>
  </si>
  <si>
    <t>累计支出项目资金18,937.161万元，资金执行率47.34%，4×47.34%=1.89。</t>
  </si>
  <si>
    <t>项目资金使用是否符合相关的财务管理、专项债券管理制度规定，是否符合“清源行动”要求，用以反映和考核项目资金的规范运行情况。</t>
  </si>
  <si>
    <t>评价要点：
①是否符合国家财经法规、会计财务管理制度以及有关专项债券管理办法的规定；
②专项债券资金的拨付是否有完整的审批程序和手续，资金拨付、支出进度是否与项目建设进度匹配；
③是否符合项目预算批复或合同规定的用途；
④是否符合“清源行动”要求，专项债券资金是否存在截留、挤占、挪用、虚列支出、违规使用等情况。</t>
  </si>
  <si>
    <t>①资金管理使用符合国家财经法规、会计财务管理制度规定以及有关专项债券管理办法的规定，得2分，每发现1项问题扣0.5分，扣完为止；
②专项债券资金的拨付有完整的审批程序和手续，资金拨付、支出进度与项目建设进度相匹配，得2分，每发现1项问题扣0.5分，扣完为止；
③资金使用符合项目预算批复或合同规定用途，得2分,每发现1项问题扣0.5分，扣完为止；
④符合“清源行动”要求，若发现专项债券资金存在截留、挤占、挪用、虚列支出、违规使用等情况，该项指标得0分。</t>
  </si>
  <si>
    <t>专项债资金开户及管理资料、核算资料、支出资料、实地查看等</t>
  </si>
  <si>
    <t>通海天润农林开发有限公司违规出借通海县城市供排水一体化改造工程专项债资金共计17,814.59万元，本项得0分。</t>
  </si>
  <si>
    <t>项目管理
（17分）</t>
  </si>
  <si>
    <t>制度体系健全性</t>
  </si>
  <si>
    <t>项目实施单位的财务和业务管理制度是否健全，用以反映和考核财务和业务管理制度对项目顺利实施的保障情况。</t>
  </si>
  <si>
    <t>评价要点：
①项目实施单位组织机构是否健全；
②项目实施主体责任是否明确，是否明确了归口管理部门；
③针对项目建设管理工作，是否已制定财务管理、工程管理、资金管理等制度；
④相关方制度建设是否合法、合规、完整。</t>
  </si>
  <si>
    <t>①项目实施单位建立健全组织机构，得0.5分；
②项目实施主体责任明确，明确了归口管理部门，得0.5分。
③针对项目建设管理工作，已制定财务管理、工程管理、资金管理等制度，得0.5分；
④相关方制度建设合法、合规、完整，得0.5分。</t>
  </si>
  <si>
    <t>内部管理相关制度等</t>
  </si>
  <si>
    <t>县住建局未针对本项目建设管理工作制定财务管理、工程管理等制度扣0.5；项目公司未针对本项目建设管理工作制定工程管理、资金管理等制度，制度建设不完整扣0.5分。</t>
  </si>
  <si>
    <t>制度执行规范性</t>
  </si>
  <si>
    <t>项目实施是否符合严格执行相关管理规定，用以反映和考核相关管理制度的有效执行情况。</t>
  </si>
  <si>
    <t>评价要点：
①项目招投标、合同签订、完工验收等实施程序是否符合法律法规及行业规范，项目建设是否按照规章制度对工程质量、投资、进度和安全进行有效控制。
②是否及时按照纪检巡视、审计部门、上级主管部门等要求对项目建设、运营期问题进行整改；</t>
  </si>
  <si>
    <t>①项目招投标、合同签订、完工验收等实施程序符合法律法规及行业规范，按照规章制度对工程质量、投资、进度和安全进行有效控制，得3分，每发现1项问题扣0.5分，扣完为止。
②及时按照纪检巡视、审计部门、上级主管部门等要求对项目建设、运营期问题进行整改，得2分，每发现1项问题扣0.5分，扣完为止。</t>
  </si>
  <si>
    <t>业务管理资料，设计变更管理台账、报批手续等，项目归档资料，工作总结、实地查看等。</t>
  </si>
  <si>
    <r>
      <rPr>
        <sz val="10"/>
        <rFont val="仿宋_GB2312"/>
        <charset val="134"/>
      </rPr>
      <t>项目未细化投资计划，未按照专项债实施方案资金使用计划使用资金，工程款计量支付</t>
    </r>
    <r>
      <rPr>
        <sz val="10"/>
        <color theme="1"/>
        <rFont val="仿宋_GB2312"/>
        <charset val="134"/>
      </rPr>
      <t>进展缓慢，原材料无法进场导致</t>
    </r>
    <r>
      <rPr>
        <sz val="10"/>
        <rFont val="仿宋_GB2312"/>
        <charset val="134"/>
      </rPr>
      <t>现场停工的情况，扣0.5分；针对通海县财政局印发的《关于对通海县财政专项检查地方政府债务违法违规发现问题限期整改的通知》（便笺〔2023〕24号）和通海县住房和城乡建设局印发的《通海县住房和城乡建设局关于严格规范使用专项债券资金的通知》，天润农林开发有限公司未按要求及时整改，扣0.5分。</t>
    </r>
  </si>
  <si>
    <t>工程变更控制</t>
  </si>
  <si>
    <t>项目工程变更是否按照要求执行，反映和考核工程量变更对项目投资得影响。</t>
  </si>
  <si>
    <t>①是否按规定报批，擅自改变建设规模、建设内容导致项目投资增加。
②发生重大设计变更、较大设计变更、一般设计变更时，是否按照规定要求履行相应的论证、报批程序；
③重大、较大设计（工程）变更是否进行了技术经济论证。</t>
  </si>
  <si>
    <t>①按规定报批，未擅自改变建设规模、建设内容从而导致项目投资增加，得2分。
②发生重大设计变更、较大设计变更、一般设计变更时，按照规定要求履行相应的论证、报批程序，得2分；
③重大、较大设计（工程）变更进行了技术经济论证，得1分。</t>
  </si>
  <si>
    <t>工程设计变更管报批手续、论证材料等</t>
  </si>
  <si>
    <t>本项目未擅自改变建设规模、建设内容从而导致项目投资增加；发生变更时，按照规定要求履行相应的论证、报批程序；重大、较大设计（工程）变更进行了技术经济论证。</t>
  </si>
  <si>
    <t>档案资料管理规范性</t>
  </si>
  <si>
    <t>健全工程档案资料管理，从规划方案到工程竣工验收档案资料是否完整编制归档，工程档案资料管理编制完整性情况评价。</t>
  </si>
  <si>
    <t>评价要点：健全工程档案资料管理，从规划方案到工程竣工验收档案资料是否完整编制归档。</t>
  </si>
  <si>
    <t>①健全工程档案资料管理，从规划方案到工程竣工验收资料完整编制归档得1分；
②有资料未整齐归档得1分；
③资料缺失严重或未归档的不得分。</t>
  </si>
  <si>
    <t>档案资料归档目录，结合项目评价过程中资料收集情况</t>
  </si>
  <si>
    <t>工程档案资料完整，各档案资料整齐归档，档案管理统一、有效。</t>
  </si>
  <si>
    <t>绩效管理情况</t>
  </si>
  <si>
    <t>项目是否按要求开展绩效运行监控，用以反映绩效管理工作的开展情况。</t>
  </si>
  <si>
    <t>评价要点：
①是否按要求开展自评工作并及时完成自评上报工作；
②是否对项目实施及资金效益进行定期或不定期监督检查，是否形成绩效运行监控记录；
②绩效运行监控结果是否得到运用。</t>
  </si>
  <si>
    <t>①按要求开展自评工作并及时完成自评上报工作，得1分；
②对项目实施及资金效益进行定期或不定期监督检查，形成绩效运行监控记录，得1分；
③绩效运行监控结果得到运用，得1分。</t>
  </si>
  <si>
    <t>项目支出绩效自评报告、绩效运营监控过程资料、结果应用资料。</t>
  </si>
  <si>
    <t>未对项目实施及资金效益进行定期或不定期监督检查并形成绩效运行监控记录，扣1分；无绩效运行监控结果，无法运用，扣1分。</t>
  </si>
  <si>
    <t>产出（30分）</t>
  </si>
  <si>
    <t>产出数量（15分）</t>
  </si>
  <si>
    <t>投资完成率</t>
  </si>
  <si>
    <t>项目实际完成投资与计划完成投资的比例，实际投资是否达到计划。</t>
  </si>
  <si>
    <t>评价要点：
根据年度计划、项目投资总计划,对项目评价期投资完成情况进行评价。
投资完成率=（实际投资/计划完成产值投资）×100%
实际投资：项目截至2023年6月30日达到的实际投资额。</t>
  </si>
  <si>
    <t>得分=投资完成率×3分；在建项目查看监理审核进度资料，已完项目查看工程验收或审计报告。</t>
  </si>
  <si>
    <t>项目可研批复，项目监理月报或验收、审核报告、实地查看等。</t>
  </si>
  <si>
    <t>根据本项目专项债券实施方案，2022年计划完成投资42,223.24万元，2023年中序时计划完成投资11,220.81万元。截至2023年6月30日项目实际完成投资18,937.161万元，投资完成率为35.40%。3×35.4%=1.46。</t>
  </si>
  <si>
    <t>供水工程完成量</t>
  </si>
  <si>
    <t>项目计划建设内容的完成情况，衡量建设内容的进度。</t>
  </si>
  <si>
    <t>评价要点：
截至2023年6月30日，供水工程完成量是否与工程计划进度匹配。</t>
  </si>
  <si>
    <t>得分=供水工程完成率×4分；在建项目查看监理审核进度资料，已完项目查看工程验收或审计报告。</t>
  </si>
  <si>
    <t>项目可研批复，项目监理月报或验收、审核报告等。</t>
  </si>
  <si>
    <t>截至2023年6月30日供水工程应完成实施输、配水网改造建设5000米，实际完成9188.9米，供水工程完成率为100.0%。</t>
  </si>
  <si>
    <t>排水工程完成量</t>
  </si>
  <si>
    <t>评价要点：
截至2023年6月30日，排水工程完成量是否与工程计划进度匹配。</t>
  </si>
  <si>
    <t>得分=排水工程完成率×4分；在建项目查看监理审核进度资料，已完项目查看工程验收或审计报告。</t>
  </si>
  <si>
    <t>截至2023年6月30日排水工程应完成实施雨污管网建设495980米，实际完成实施雨污管网建设233263.73米，排水工程完成率为47.0%。4×47.0%=1.88</t>
  </si>
  <si>
    <t>道路工程完成量</t>
  </si>
  <si>
    <t>评价要点：
截至2023年6月30日，道路工程完成量是否与工程计划进度匹配。</t>
  </si>
  <si>
    <t>得分=道路工程完成率×4分；在建项目查看监理审核进度资料，已完项目查看工程验收或审计报告。</t>
  </si>
  <si>
    <t>截至2023年6月30日道路工程应完成11130米，实际完成3910米，道路工程完成率为35.1%。4×35.1%=1.41</t>
  </si>
  <si>
    <t>产出质量（6分）</t>
  </si>
  <si>
    <t>质量与安全控制有效性</t>
  </si>
  <si>
    <t>反映项目质量、安全管理是否得到有效控制。</t>
  </si>
  <si>
    <t>评价要点：
通过查看工程验收资料或实地调研，评价项目质量、安全管理是否符合相关规范要求。</t>
  </si>
  <si>
    <t>①质量管理符合相关规范要求，得3分；若出现一处行业专业质量不达标的情况且未及时整改的，扣1分，扣完为止。
②安全管理符合相关规范要求，得3分；出现安全事故的，该项不得分。</t>
  </si>
  <si>
    <t>检验检测资料、验收资料、监理和质量管理资料、实地查看等。</t>
  </si>
  <si>
    <t>本项目取得工程质量监督注册书及工程施工安全监督申请表，项目施工阶段质量管理符合《建设工程质量管理条例》《建设工程质量验收统一标准》等要求，并且未发生重大、较大、一般安全事故，未出现因施工问题导致被相关行业部门通报的情况。</t>
  </si>
  <si>
    <t>产出时效（5分）</t>
  </si>
  <si>
    <t>开工及时率</t>
  </si>
  <si>
    <t>反映项目可行性研究、勘察、设计、用地、环评、开工许可等前期工作完成的时效性。反应项目是否按照实施计划规定的时间要求开始施工。</t>
  </si>
  <si>
    <t>评价要点：
①项目可行性研究报告、勘察、设计、用地、环评、开工许可等前期工作是否在2022年3月前完成。
②项目是否在批复的建设工期内及时开工。</t>
  </si>
  <si>
    <t>①前期工作按时完成得分=（实际按时完成的前期工作数/计划应按时完成的前期工作数）×100%×3分。
②项目在批复的建设工期内及时开工，得2分；每超出工期1个月扣0.5分，扣完为止。</t>
  </si>
  <si>
    <t>前期工作成果文件、项目批复、监理报告等。</t>
  </si>
  <si>
    <t>可行性研究报告、初步设计、用地审批等按时完成，勘察、工程规划许可、环境影响评估、水土保持方案及施工许可等均于实施方案要求时间（2022年3月之前）之后完成，（3/8）×100%=1.13；项目实际开工时间为2022年5月26日，较可研批复开工时间（2022年4月开工建设）滞后1月，扣0.5分。</t>
  </si>
  <si>
    <t>产出成本（4分）</t>
  </si>
  <si>
    <t>建设投资控制有效性</t>
  </si>
  <si>
    <t>项目评价预测的建设投资与批复概算额的比较，用以反映和考核项目建设投资的控制情况。</t>
  </si>
  <si>
    <t>评价要点：
预计完成投资是否有效控制建设投资在概算范围内，可能存在的超支或节余情况。</t>
  </si>
  <si>
    <t>①项目预测建设投资较概算投资节余≥5%，得4分；
②2%≤项目预测建设投资较概算投资节余＜5%，得2分；
③0%≤项目预测建设投资较概算投资节余＜2%，得1分；
④项目预测建设投资较概算投资节余＜0%，不得分。</t>
  </si>
  <si>
    <r>
      <rPr>
        <sz val="10"/>
        <color theme="1"/>
        <rFont val="仿宋"/>
        <charset val="134"/>
      </rPr>
      <t>合同</t>
    </r>
    <r>
      <rPr>
        <sz val="10"/>
        <rFont val="仿宋"/>
        <charset val="134"/>
      </rPr>
      <t>、初步设计概算、施工计划、财务台账等资料</t>
    </r>
  </si>
  <si>
    <t>根据初步设计测算，调整实际财务费用后预计项目建设总投资为90,247.57万元，较概算投资87,556.47万元超出2,691.1万元，超出概算投资3.1%。</t>
  </si>
  <si>
    <t>效益（20分）</t>
  </si>
  <si>
    <t>社会效益（4分）</t>
  </si>
  <si>
    <t>就业带动</t>
  </si>
  <si>
    <t>反映项目建设对当地人口就业的带动情况。</t>
  </si>
  <si>
    <t>评价要点：
通过项目的实施，是否为当地人口提供新的就业机会。</t>
  </si>
  <si>
    <t>①项目带动当地人口就业人数≥300人，得4分。
②带动当地就业人数每减少10人，扣0.5分，扣完未止。</t>
  </si>
  <si>
    <t>人员花名册</t>
  </si>
  <si>
    <t>本项目的实施带动当地人口就业600余人。</t>
  </si>
  <si>
    <t>生态效益
（4分）</t>
  </si>
  <si>
    <t>生态环保</t>
  </si>
  <si>
    <t>反映和考核项目建设对水保、环评等方面的影响。</t>
  </si>
  <si>
    <t>评价要点：
①是否落实环评、水保、地灾等批复中项目建设相关要求；
②是否发生被水保、环保等部门通报并责令整改的情况。</t>
  </si>
  <si>
    <t>①落实环评、水保、地灾等批复中项目建设相关要求的，得2分；
②未发生被水保、环保等部门通报并责令整改的情况，得2分。</t>
  </si>
  <si>
    <t>水保或环保部门通报并责令整改的情况</t>
  </si>
  <si>
    <t>项目公司、监理单位、承包人等参建单位每季度对通海县城市供排水一体化改造工程开展环保水保季度检查，并对检查结果进行通报，下发问题清单及整改要求，各级环保水保部门代表政府对通海县城市供排水一体化改造工程进行环保水保监督和检查。项目实施期间未发生被环保水保等部门通报并责令整改的情况。</t>
  </si>
  <si>
    <t>可持续性（4分）</t>
  </si>
  <si>
    <t>专项债券风险可控性</t>
  </si>
  <si>
    <t>反映和考核项目风险防控机制建设情况，以及风险防范应对能力。</t>
  </si>
  <si>
    <r>
      <rPr>
        <sz val="10"/>
        <rFont val="仿宋"/>
        <charset val="134"/>
      </rPr>
      <t>评价要点：</t>
    </r>
    <r>
      <rPr>
        <sz val="10"/>
        <rFont val="Times New Roman"/>
        <charset val="134"/>
      </rPr>
      <t xml:space="preserve">
</t>
    </r>
    <r>
      <rPr>
        <sz val="10"/>
        <rFont val="仿宋"/>
        <charset val="134"/>
      </rPr>
      <t>①是否有完善的风险预警指标体系，是否会增加政府隐性负债；</t>
    </r>
    <r>
      <rPr>
        <sz val="10"/>
        <rFont val="Times New Roman"/>
        <charset val="134"/>
      </rPr>
      <t xml:space="preserve">
</t>
    </r>
    <r>
      <rPr>
        <sz val="10"/>
        <rFont val="仿宋"/>
        <charset val="134"/>
      </rPr>
      <t>②是否构建了健全的专项债项目全生命周期管理制度体系，是否有专债本息还款保障；</t>
    </r>
    <r>
      <rPr>
        <sz val="10"/>
        <rFont val="Times New Roman"/>
        <charset val="134"/>
      </rPr>
      <t xml:space="preserve">
</t>
    </r>
    <r>
      <rPr>
        <sz val="10"/>
        <rFont val="仿宋"/>
        <charset val="134"/>
      </rPr>
      <t>③是否存在较大的财务风险、项目管理风险、债务风险和运营风险；</t>
    </r>
    <r>
      <rPr>
        <sz val="10"/>
        <rFont val="Times New Roman"/>
        <charset val="134"/>
      </rPr>
      <t xml:space="preserve">
</t>
    </r>
    <r>
      <rPr>
        <sz val="10"/>
        <rFont val="仿宋"/>
        <charset val="134"/>
      </rPr>
      <t>④是否按照风险防范机制执行，具体措施是否落实有效。</t>
    </r>
  </si>
  <si>
    <t>①有完善的风险预警指标体系，不会增加政府隐性负债，得1分；
②构建了健全的专项债项目全生命周期管理制度体系，有专债本息还款保障，得1分；
③不存在较大的财务风险、项目管理风险、债务风险和运营风险，得1分；
④按照风险防范机制执行，具体措施落实有效，得1分。</t>
  </si>
  <si>
    <r>
      <rPr>
        <sz val="10"/>
        <rFont val="仿宋"/>
        <charset val="134"/>
      </rPr>
      <t>风险防范管理制度，风险防范措施、计划、会议纪要等。</t>
    </r>
  </si>
  <si>
    <r>
      <rPr>
        <sz val="10"/>
        <rFont val="仿宋_GB2312"/>
        <charset val="134"/>
      </rPr>
      <t>县</t>
    </r>
    <r>
      <rPr>
        <sz val="10"/>
        <color theme="1"/>
        <rFont val="仿宋_GB2312"/>
        <charset val="134"/>
      </rPr>
      <t>级</t>
    </r>
    <r>
      <rPr>
        <sz val="10"/>
        <rFont val="仿宋_GB2312"/>
        <charset val="134"/>
      </rPr>
      <t>财政部门、主管部门、项目公司未针对专项债券构建健全的专项债项目全生命周期管理制度体系，扣0.5分，未建立完善的风险预警指标体系，扣0.5分；项目公司拆借专项债券资金导致项目财务风险、债务风险，扣1分；</t>
    </r>
    <r>
      <rPr>
        <sz val="10"/>
        <color theme="1"/>
        <rFont val="仿宋_GB2312"/>
        <charset val="134"/>
      </rPr>
      <t>未制定风险防范机制执行，无具体措施落实，扣1分。</t>
    </r>
  </si>
  <si>
    <t>满意度（8分）</t>
  </si>
  <si>
    <t>通过对项目区域内社会公众采取问卷调查或访谈的方式，考核项目区域内社会公众对项目实施的满意程度。</t>
  </si>
  <si>
    <t>评价要点：通过对项目区域内社会公众采取问卷调查或访谈的方式，了解项目区域内社会公众对项目实施的满意程度。</t>
  </si>
  <si>
    <t>①满意度比例≥90%，得8分；
②90%＞满意度≥80%，得6分；
③80%＞满意度≥70%，得4分；
④70%＞满意度≥60%，得2分；
⑤满意度＜60%，不得分。</t>
  </si>
  <si>
    <t>调查问卷</t>
  </si>
  <si>
    <t>发放并回收328份有效问卷，满意问卷（得分56分以上）239份，满意程度为72.87%，得4分。</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</si>
</sst>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32">
    <font>
      <sz val="11"/>
      <color theme="1"/>
      <name val="宋体"/>
      <charset val="134"/>
      <scheme val="minor"/>
    </font>
    <font>
      <sz val="10"/>
      <name val="仿宋_GB2312"/>
      <charset val="134"/>
    </font>
    <font>
      <b/>
      <sz val="10"/>
      <name val="仿宋_GB2312"/>
      <charset val="134"/>
    </font>
    <font>
      <sz val="10"/>
      <name val="仿宋"/>
      <charset val="134"/>
    </font>
    <font>
      <sz val="14"/>
      <name val="黑体"/>
      <charset val="134"/>
    </font>
    <font>
      <sz val="20"/>
      <name val="方正小标宋简体"/>
      <charset val="134"/>
    </font>
    <font>
      <b/>
      <sz val="14"/>
      <name val="仿宋"/>
      <charset val="134"/>
    </font>
    <font>
      <b/>
      <sz val="10"/>
      <name val="仿宋"/>
      <charset val="134"/>
    </font>
    <font>
      <sz val="10"/>
      <color theme="1"/>
      <name val="仿宋"/>
      <charset val="134"/>
    </font>
    <font>
      <sz val="10"/>
      <name val="Times New Roman"/>
      <charset val="134"/>
    </font>
    <font>
      <sz val="2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cellStyleXfs>
  <cellXfs count="70">
    <xf numFmtId="0" fontId="0" fillId="0" borderId="0" xfId="0">
      <alignment vertical="center"/>
    </xf>
    <xf numFmtId="0" fontId="1" fillId="0" borderId="0" xfId="0" applyFont="1" applyFill="1" applyProtection="1">
      <alignment vertical="center"/>
      <protection locked="0"/>
    </xf>
    <xf numFmtId="0" fontId="2" fillId="0" borderId="0" xfId="0" applyFont="1" applyFill="1" applyAlignment="1" applyProtection="1">
      <alignment vertical="center" wrapText="1"/>
      <protection locked="0"/>
    </xf>
    <xf numFmtId="0" fontId="1" fillId="0" borderId="0" xfId="0" applyFont="1" applyFill="1" applyAlignment="1" applyProtection="1">
      <alignment vertical="center" wrapText="1"/>
      <protection locked="0"/>
    </xf>
    <xf numFmtId="0" fontId="3"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4"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3" fillId="0" borderId="1" xfId="5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176" fontId="3" fillId="0" borderId="1" xfId="52" applyNumberFormat="1" applyFont="1" applyFill="1" applyBorder="1" applyAlignment="1">
      <alignment horizontal="center" vertical="center" wrapText="1"/>
    </xf>
    <xf numFmtId="0" fontId="3" fillId="0" borderId="1" xfId="52"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2" borderId="1" xfId="51"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51" applyFont="1" applyFill="1" applyBorder="1" applyAlignment="1">
      <alignment horizontal="justify" vertical="center" wrapText="1"/>
    </xf>
    <xf numFmtId="0" fontId="3" fillId="0" borderId="1" xfId="0" applyFont="1" applyFill="1" applyBorder="1" applyAlignment="1" applyProtection="1">
      <alignment vertical="center" wrapText="1"/>
      <protection locked="0"/>
    </xf>
    <xf numFmtId="0" fontId="8"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51" applyFont="1" applyFill="1" applyBorder="1" applyAlignment="1">
      <alignment vertical="center" wrapText="1"/>
    </xf>
    <xf numFmtId="0" fontId="3" fillId="0" borderId="1" xfId="51" applyFont="1" applyFill="1" applyBorder="1" applyAlignment="1">
      <alignment horizontal="left" vertical="center" wrapText="1"/>
    </xf>
    <xf numFmtId="0" fontId="3" fillId="0" borderId="1" xfId="49" applyFont="1" applyFill="1" applyBorder="1" applyAlignment="1">
      <alignment vertical="center" wrapText="1"/>
    </xf>
    <xf numFmtId="0" fontId="3" fillId="0" borderId="1" xfId="49" applyFont="1" applyFill="1" applyBorder="1" applyAlignment="1">
      <alignment horizontal="left" vertical="center" wrapText="1"/>
    </xf>
    <xf numFmtId="0" fontId="9" fillId="0" borderId="1" xfId="0" applyFont="1" applyFill="1" applyBorder="1" applyAlignment="1">
      <alignment horizontal="left" vertical="center" wrapText="1"/>
    </xf>
    <xf numFmtId="176" fontId="1" fillId="0" borderId="0" xfId="0" applyNumberFormat="1" applyFont="1" applyFill="1" applyAlignment="1" applyProtection="1">
      <alignment vertical="center" wrapText="1"/>
      <protection locked="0"/>
    </xf>
    <xf numFmtId="10" fontId="1" fillId="0" borderId="0" xfId="3" applyNumberFormat="1" applyFont="1" applyFill="1" applyAlignment="1" applyProtection="1">
      <alignment vertical="center" wrapText="1"/>
      <protection locked="0"/>
    </xf>
    <xf numFmtId="10" fontId="1" fillId="0" borderId="0" xfId="3" applyNumberFormat="1" applyFont="1" applyFill="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0" fillId="0" borderId="0" xfId="0" applyFill="1" applyAlignment="1">
      <alignment horizontal="center" vertical="center"/>
    </xf>
    <xf numFmtId="0" fontId="0" fillId="0" borderId="0" xfId="0" applyFill="1">
      <alignment vertical="center"/>
    </xf>
    <xf numFmtId="0" fontId="10" fillId="0" borderId="2" xfId="0" applyFont="1" applyFill="1" applyBorder="1" applyAlignment="1">
      <alignment horizontal="center" vertical="center"/>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protection locked="0"/>
    </xf>
    <xf numFmtId="2" fontId="3" fillId="0" borderId="1" xfId="51"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2" fontId="7" fillId="0" borderId="1" xfId="0" applyNumberFormat="1" applyFont="1" applyFill="1" applyBorder="1" applyAlignment="1" applyProtection="1">
      <alignment horizontal="center" vertical="center"/>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2" xfId="51"/>
    <cellStyle name="常规 3" xf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6"/>
  <sheetViews>
    <sheetView zoomScale="106" zoomScaleNormal="106" workbookViewId="0">
      <selection activeCell="O16" sqref="A15:O16"/>
    </sheetView>
  </sheetViews>
  <sheetFormatPr defaultColWidth="8.88461538461539" defaultRowHeight="16.8"/>
  <cols>
    <col min="1" max="1" width="4.22115384615385" style="55" customWidth="1"/>
    <col min="2" max="2" width="16.4423076923077" style="55" customWidth="1"/>
    <col min="3" max="3" width="26.4423076923077" style="55" customWidth="1"/>
    <col min="4" max="4" width="8.44230769230769" style="55" customWidth="1"/>
    <col min="5" max="18" width="8.88461538461539" style="55"/>
    <col min="19" max="19" width="8.77884615384615" style="55" customWidth="1"/>
    <col min="20" max="16384" width="8.88461538461539" style="55"/>
  </cols>
  <sheetData>
    <row r="1" ht="33" customHeight="1" spans="1:31">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ht="34.2" customHeight="1" spans="1:31">
      <c r="A2" s="57" t="s">
        <v>1</v>
      </c>
      <c r="B2" s="57" t="s">
        <v>2</v>
      </c>
      <c r="C2" s="57" t="s">
        <v>3</v>
      </c>
      <c r="D2" s="57" t="s">
        <v>4</v>
      </c>
      <c r="E2" s="11" t="s">
        <v>5</v>
      </c>
      <c r="F2" s="11"/>
      <c r="G2" s="11"/>
      <c r="H2" s="11"/>
      <c r="I2" s="11"/>
      <c r="J2" s="11" t="s">
        <v>6</v>
      </c>
      <c r="K2" s="11"/>
      <c r="L2" s="11"/>
      <c r="M2" s="11"/>
      <c r="N2" s="11"/>
      <c r="O2" s="11"/>
      <c r="P2" s="11"/>
      <c r="Q2" s="11"/>
      <c r="R2" s="11" t="s">
        <v>7</v>
      </c>
      <c r="S2" s="11"/>
      <c r="T2" s="11"/>
      <c r="U2" s="11"/>
      <c r="V2" s="11"/>
      <c r="W2" s="11" t="s">
        <v>8</v>
      </c>
      <c r="X2" s="11"/>
      <c r="Y2" s="11"/>
      <c r="Z2" s="11"/>
      <c r="AA2" s="11"/>
      <c r="AB2" s="11"/>
      <c r="AC2" s="11"/>
      <c r="AD2" s="11"/>
      <c r="AE2" s="26" t="s">
        <v>9</v>
      </c>
    </row>
    <row r="3" ht="46" spans="1:31">
      <c r="A3" s="58"/>
      <c r="B3" s="58"/>
      <c r="C3" s="58"/>
      <c r="D3" s="58"/>
      <c r="E3" s="11" t="s">
        <v>10</v>
      </c>
      <c r="F3" s="11"/>
      <c r="G3" s="11" t="s">
        <v>11</v>
      </c>
      <c r="H3" s="11"/>
      <c r="I3" s="11" t="s">
        <v>12</v>
      </c>
      <c r="J3" s="15" t="s">
        <v>13</v>
      </c>
      <c r="K3" s="15"/>
      <c r="L3" s="65" t="s">
        <v>14</v>
      </c>
      <c r="M3" s="67"/>
      <c r="N3" s="67"/>
      <c r="O3" s="67"/>
      <c r="P3" s="67"/>
      <c r="Q3" s="68"/>
      <c r="R3" s="15" t="s">
        <v>15</v>
      </c>
      <c r="S3" s="15"/>
      <c r="T3" s="15" t="s">
        <v>16</v>
      </c>
      <c r="U3" s="15" t="s">
        <v>17</v>
      </c>
      <c r="V3" s="15" t="s">
        <v>18</v>
      </c>
      <c r="W3" s="11" t="s">
        <v>19</v>
      </c>
      <c r="X3" s="11"/>
      <c r="Y3" s="11" t="s">
        <v>20</v>
      </c>
      <c r="Z3" s="11"/>
      <c r="AA3" s="11"/>
      <c r="AB3" s="11" t="s">
        <v>21</v>
      </c>
      <c r="AC3" s="11" t="s">
        <v>22</v>
      </c>
      <c r="AD3" s="11" t="s">
        <v>23</v>
      </c>
      <c r="AE3" s="26"/>
    </row>
    <row r="4" ht="47.4" customHeight="1" spans="1:31">
      <c r="A4" s="58"/>
      <c r="B4" s="58"/>
      <c r="C4" s="58"/>
      <c r="D4" s="58"/>
      <c r="E4" s="11" t="s">
        <v>24</v>
      </c>
      <c r="F4" s="11" t="s">
        <v>25</v>
      </c>
      <c r="G4" s="11" t="s">
        <v>26</v>
      </c>
      <c r="H4" s="11" t="s">
        <v>27</v>
      </c>
      <c r="I4" s="11" t="s">
        <v>28</v>
      </c>
      <c r="J4" s="11" t="s">
        <v>29</v>
      </c>
      <c r="K4" s="15" t="s">
        <v>30</v>
      </c>
      <c r="L4" s="15" t="s">
        <v>31</v>
      </c>
      <c r="M4" s="15" t="s">
        <v>32</v>
      </c>
      <c r="N4" s="15" t="s">
        <v>33</v>
      </c>
      <c r="O4" s="15" t="s">
        <v>34</v>
      </c>
      <c r="P4" s="11" t="s">
        <v>35</v>
      </c>
      <c r="Q4" s="15" t="s">
        <v>36</v>
      </c>
      <c r="R4" s="15" t="s">
        <v>37</v>
      </c>
      <c r="S4" s="15" t="s">
        <v>38</v>
      </c>
      <c r="T4" s="15" t="s">
        <v>39</v>
      </c>
      <c r="U4" s="15" t="s">
        <v>40</v>
      </c>
      <c r="V4" s="15" t="s">
        <v>41</v>
      </c>
      <c r="W4" s="11" t="s">
        <v>42</v>
      </c>
      <c r="X4" s="11" t="s">
        <v>43</v>
      </c>
      <c r="Y4" s="11" t="s">
        <v>44</v>
      </c>
      <c r="Z4" s="11" t="s">
        <v>45</v>
      </c>
      <c r="AA4" s="11" t="s">
        <v>46</v>
      </c>
      <c r="AB4" s="11" t="s">
        <v>47</v>
      </c>
      <c r="AC4" s="11" t="s">
        <v>48</v>
      </c>
      <c r="AD4" s="11" t="s">
        <v>49</v>
      </c>
      <c r="AE4" s="26"/>
    </row>
    <row r="5" ht="25.2" customHeight="1" spans="1:31">
      <c r="A5" s="59"/>
      <c r="B5" s="59"/>
      <c r="C5" s="59"/>
      <c r="D5" s="59"/>
      <c r="E5" s="12">
        <v>3</v>
      </c>
      <c r="F5" s="12">
        <v>4</v>
      </c>
      <c r="G5" s="12">
        <v>2</v>
      </c>
      <c r="H5" s="17">
        <v>3</v>
      </c>
      <c r="I5" s="17">
        <v>3</v>
      </c>
      <c r="J5" s="11">
        <v>2</v>
      </c>
      <c r="K5" s="15">
        <v>3</v>
      </c>
      <c r="L5" s="15">
        <v>3</v>
      </c>
      <c r="M5" s="15">
        <v>4</v>
      </c>
      <c r="N5" s="15">
        <v>2</v>
      </c>
      <c r="O5" s="15">
        <v>2</v>
      </c>
      <c r="P5" s="11">
        <v>3</v>
      </c>
      <c r="Q5" s="15">
        <v>1</v>
      </c>
      <c r="R5" s="15">
        <v>10</v>
      </c>
      <c r="S5" s="15">
        <v>10</v>
      </c>
      <c r="T5" s="15">
        <v>5</v>
      </c>
      <c r="U5" s="15">
        <v>5</v>
      </c>
      <c r="V5" s="15">
        <v>5</v>
      </c>
      <c r="W5" s="12">
        <v>3</v>
      </c>
      <c r="X5" s="12">
        <v>3</v>
      </c>
      <c r="Y5" s="12">
        <v>4</v>
      </c>
      <c r="Z5" s="12">
        <v>3</v>
      </c>
      <c r="AA5" s="12">
        <v>3</v>
      </c>
      <c r="AB5" s="12">
        <v>4</v>
      </c>
      <c r="AC5" s="12">
        <v>5</v>
      </c>
      <c r="AD5" s="12">
        <v>5</v>
      </c>
      <c r="AE5" s="27">
        <f>SUM(E5:AD5)</f>
        <v>100</v>
      </c>
    </row>
    <row r="6" s="54" customFormat="1" ht="25.2" customHeight="1" spans="1:31">
      <c r="A6" s="60" t="s">
        <v>50</v>
      </c>
      <c r="B6" s="61"/>
      <c r="C6" s="61"/>
      <c r="D6" s="62"/>
      <c r="E6" s="11" t="s">
        <v>51</v>
      </c>
      <c r="F6" s="11" t="s">
        <v>51</v>
      </c>
      <c r="G6" s="11" t="s">
        <v>51</v>
      </c>
      <c r="H6" s="11" t="s">
        <v>51</v>
      </c>
      <c r="I6" s="11" t="s">
        <v>51</v>
      </c>
      <c r="J6" s="11" t="s">
        <v>51</v>
      </c>
      <c r="K6" s="11" t="s">
        <v>51</v>
      </c>
      <c r="L6" s="15" t="s">
        <v>52</v>
      </c>
      <c r="M6" s="15" t="s">
        <v>52</v>
      </c>
      <c r="N6" s="11" t="s">
        <v>51</v>
      </c>
      <c r="O6" s="15" t="s">
        <v>52</v>
      </c>
      <c r="P6" s="11" t="s">
        <v>51</v>
      </c>
      <c r="Q6" s="15" t="s">
        <v>52</v>
      </c>
      <c r="R6" s="15" t="s">
        <v>52</v>
      </c>
      <c r="S6" s="11" t="s">
        <v>51</v>
      </c>
      <c r="T6" s="15" t="s">
        <v>52</v>
      </c>
      <c r="U6" s="15" t="s">
        <v>52</v>
      </c>
      <c r="V6" s="15" t="s">
        <v>52</v>
      </c>
      <c r="W6" s="11" t="s">
        <v>51</v>
      </c>
      <c r="X6" s="11" t="s">
        <v>51</v>
      </c>
      <c r="Y6" s="11" t="s">
        <v>51</v>
      </c>
      <c r="Z6" s="11" t="s">
        <v>51</v>
      </c>
      <c r="AA6" s="11" t="s">
        <v>51</v>
      </c>
      <c r="AB6" s="11" t="s">
        <v>51</v>
      </c>
      <c r="AC6" s="11" t="s">
        <v>51</v>
      </c>
      <c r="AD6" s="11" t="s">
        <v>51</v>
      </c>
      <c r="AE6" s="26"/>
    </row>
    <row r="7" ht="25.2" customHeight="1" spans="1:31">
      <c r="A7" s="60" t="s">
        <v>53</v>
      </c>
      <c r="B7" s="61"/>
      <c r="C7" s="61"/>
      <c r="D7" s="62"/>
      <c r="E7" s="63">
        <f>E8</f>
        <v>1</v>
      </c>
      <c r="F7" s="63">
        <f t="shared" ref="F7:K7" si="0">F8</f>
        <v>4</v>
      </c>
      <c r="G7" s="63">
        <f t="shared" si="0"/>
        <v>0.2</v>
      </c>
      <c r="H7" s="63">
        <f t="shared" si="0"/>
        <v>1</v>
      </c>
      <c r="I7" s="63">
        <f t="shared" si="0"/>
        <v>3</v>
      </c>
      <c r="J7" s="63">
        <f t="shared" si="0"/>
        <v>2</v>
      </c>
      <c r="K7" s="63">
        <f t="shared" si="0"/>
        <v>3</v>
      </c>
      <c r="L7" s="66">
        <f>SUM(L10:L25)/14</f>
        <v>2.14285714285714</v>
      </c>
      <c r="M7" s="66">
        <f>SUM(M10:M25)/7</f>
        <v>3.28571428571429</v>
      </c>
      <c r="N7" s="63">
        <v>3</v>
      </c>
      <c r="O7" s="66">
        <f>SUM(O10:O25)/7</f>
        <v>1.42857142857143</v>
      </c>
      <c r="P7" s="66">
        <v>3</v>
      </c>
      <c r="Q7" s="66">
        <f>SUM(Q10:Q25)/14</f>
        <v>0.5</v>
      </c>
      <c r="R7" s="66">
        <f>SUM(R10:R25)/14</f>
        <v>3.64285714285714</v>
      </c>
      <c r="S7" s="66">
        <f>S8</f>
        <v>5.77</v>
      </c>
      <c r="T7" s="66">
        <f>SUM(T10:T25)/14</f>
        <v>0.928571428571429</v>
      </c>
      <c r="U7" s="66">
        <f>SUM(U10:U25)/3</f>
        <v>5</v>
      </c>
      <c r="V7" s="66">
        <f>SUM(V10:V25)/14</f>
        <v>2.85714285714286</v>
      </c>
      <c r="W7" s="63">
        <f>W8</f>
        <v>2.5</v>
      </c>
      <c r="X7" s="63">
        <f t="shared" ref="X7:AD7" si="1">X8</f>
        <v>3</v>
      </c>
      <c r="Y7" s="63">
        <v>2</v>
      </c>
      <c r="Z7" s="63">
        <v>1.5</v>
      </c>
      <c r="AA7" s="63">
        <f t="shared" si="1"/>
        <v>3</v>
      </c>
      <c r="AB7" s="63">
        <f t="shared" si="1"/>
        <v>3</v>
      </c>
      <c r="AC7" s="63">
        <f t="shared" si="1"/>
        <v>1</v>
      </c>
      <c r="AD7" s="63">
        <f t="shared" si="1"/>
        <v>5</v>
      </c>
      <c r="AE7" s="69">
        <f>SUM(E7:AD7)</f>
        <v>66.7557142857143</v>
      </c>
    </row>
    <row r="8" ht="31" spans="1:31">
      <c r="A8" s="11">
        <v>1</v>
      </c>
      <c r="B8" s="11" t="s">
        <v>54</v>
      </c>
      <c r="C8" s="11" t="s">
        <v>55</v>
      </c>
      <c r="D8" s="11">
        <v>65</v>
      </c>
      <c r="E8" s="63">
        <v>1</v>
      </c>
      <c r="F8" s="63">
        <v>4</v>
      </c>
      <c r="G8" s="63">
        <v>0.2</v>
      </c>
      <c r="H8" s="64">
        <v>1</v>
      </c>
      <c r="I8" s="63">
        <v>3</v>
      </c>
      <c r="J8" s="66">
        <v>2</v>
      </c>
      <c r="K8" s="66">
        <v>3</v>
      </c>
      <c r="L8" s="66"/>
      <c r="M8" s="66"/>
      <c r="N8" s="66">
        <v>3</v>
      </c>
      <c r="O8" s="63"/>
      <c r="P8" s="66">
        <v>3</v>
      </c>
      <c r="Q8" s="63"/>
      <c r="R8" s="63"/>
      <c r="S8" s="66">
        <v>5.77</v>
      </c>
      <c r="T8" s="66"/>
      <c r="U8" s="66"/>
      <c r="V8" s="66"/>
      <c r="W8" s="66">
        <v>2.5</v>
      </c>
      <c r="X8" s="66">
        <v>3</v>
      </c>
      <c r="Y8" s="63">
        <v>2</v>
      </c>
      <c r="Z8" s="63">
        <v>1.5</v>
      </c>
      <c r="AA8" s="64">
        <v>3</v>
      </c>
      <c r="AB8" s="63">
        <v>3</v>
      </c>
      <c r="AC8" s="63">
        <v>1</v>
      </c>
      <c r="AD8" s="63">
        <v>5</v>
      </c>
      <c r="AE8" s="69">
        <f>SUM(E8:AD8)</f>
        <v>46.97</v>
      </c>
    </row>
    <row r="9" ht="22.2" customHeight="1" spans="1:31">
      <c r="A9" s="11">
        <v>2</v>
      </c>
      <c r="B9" s="11" t="s">
        <v>56</v>
      </c>
      <c r="C9" s="11" t="s">
        <v>57</v>
      </c>
      <c r="D9" s="11">
        <v>35</v>
      </c>
      <c r="E9" s="63"/>
      <c r="F9" s="63"/>
      <c r="G9" s="63"/>
      <c r="H9" s="64"/>
      <c r="I9" s="63"/>
      <c r="J9" s="66"/>
      <c r="K9" s="66"/>
      <c r="L9" s="66"/>
      <c r="M9" s="66"/>
      <c r="N9" s="66"/>
      <c r="O9" s="66"/>
      <c r="P9" s="66"/>
      <c r="Q9" s="63"/>
      <c r="R9" s="66"/>
      <c r="S9" s="66"/>
      <c r="T9" s="66"/>
      <c r="U9" s="66"/>
      <c r="V9" s="66"/>
      <c r="W9" s="66"/>
      <c r="X9" s="66"/>
      <c r="Y9" s="63"/>
      <c r="Z9" s="63"/>
      <c r="AA9" s="64"/>
      <c r="AB9" s="63"/>
      <c r="AC9" s="63"/>
      <c r="AD9" s="63"/>
      <c r="AE9" s="69">
        <f t="shared" ref="AE9:AE26" si="2">SUM(E9:AD9)</f>
        <v>0</v>
      </c>
    </row>
    <row r="10" ht="22.2" customHeight="1" spans="1:31">
      <c r="A10" s="11">
        <v>3</v>
      </c>
      <c r="B10" s="11" t="s">
        <v>56</v>
      </c>
      <c r="C10" s="11" t="s">
        <v>58</v>
      </c>
      <c r="D10" s="11">
        <v>35</v>
      </c>
      <c r="E10" s="63"/>
      <c r="F10" s="63"/>
      <c r="G10" s="63"/>
      <c r="H10" s="64"/>
      <c r="I10" s="63"/>
      <c r="J10" s="66"/>
      <c r="K10" s="66"/>
      <c r="L10" s="66">
        <v>3</v>
      </c>
      <c r="M10" s="66" t="s">
        <v>59</v>
      </c>
      <c r="N10" s="66"/>
      <c r="O10" s="66" t="s">
        <v>59</v>
      </c>
      <c r="P10" s="66"/>
      <c r="Q10" s="63">
        <v>0.5</v>
      </c>
      <c r="R10" s="63">
        <v>0</v>
      </c>
      <c r="S10" s="66"/>
      <c r="T10" s="66">
        <v>0</v>
      </c>
      <c r="U10" s="66" t="s">
        <v>59</v>
      </c>
      <c r="V10" s="66">
        <v>3</v>
      </c>
      <c r="W10" s="66"/>
      <c r="X10" s="66"/>
      <c r="Y10" s="63"/>
      <c r="Z10" s="63"/>
      <c r="AA10" s="64"/>
      <c r="AB10" s="63"/>
      <c r="AC10" s="63"/>
      <c r="AD10" s="63"/>
      <c r="AE10" s="69">
        <f t="shared" si="2"/>
        <v>6.5</v>
      </c>
    </row>
    <row r="11" ht="22.2" customHeight="1" spans="1:31">
      <c r="A11" s="11">
        <v>4</v>
      </c>
      <c r="B11" s="11" t="s">
        <v>56</v>
      </c>
      <c r="C11" s="11" t="s">
        <v>60</v>
      </c>
      <c r="D11" s="11">
        <v>35</v>
      </c>
      <c r="E11" s="63"/>
      <c r="F11" s="63"/>
      <c r="G11" s="63"/>
      <c r="H11" s="64"/>
      <c r="I11" s="63"/>
      <c r="J11" s="66"/>
      <c r="K11" s="66"/>
      <c r="L11" s="66">
        <v>3</v>
      </c>
      <c r="M11" s="66" t="s">
        <v>59</v>
      </c>
      <c r="N11" s="66"/>
      <c r="O11" s="63" t="s">
        <v>59</v>
      </c>
      <c r="P11" s="66"/>
      <c r="Q11" s="63">
        <v>0.5</v>
      </c>
      <c r="R11" s="63">
        <v>0</v>
      </c>
      <c r="S11" s="66"/>
      <c r="T11" s="66">
        <v>0</v>
      </c>
      <c r="U11" s="66" t="s">
        <v>59</v>
      </c>
      <c r="V11" s="66">
        <v>3</v>
      </c>
      <c r="W11" s="66"/>
      <c r="X11" s="66"/>
      <c r="Y11" s="63"/>
      <c r="Z11" s="63"/>
      <c r="AA11" s="64"/>
      <c r="AB11" s="63"/>
      <c r="AC11" s="63"/>
      <c r="AD11" s="63"/>
      <c r="AE11" s="69">
        <f t="shared" si="2"/>
        <v>6.5</v>
      </c>
    </row>
    <row r="12" ht="28.2" customHeight="1" spans="1:31">
      <c r="A12" s="11">
        <v>5</v>
      </c>
      <c r="B12" s="11" t="s">
        <v>56</v>
      </c>
      <c r="C12" s="11" t="s">
        <v>61</v>
      </c>
      <c r="D12" s="11">
        <v>35</v>
      </c>
      <c r="E12" s="63"/>
      <c r="F12" s="63"/>
      <c r="G12" s="63"/>
      <c r="H12" s="64"/>
      <c r="I12" s="63"/>
      <c r="J12" s="66"/>
      <c r="K12" s="66"/>
      <c r="L12" s="66">
        <v>3</v>
      </c>
      <c r="M12" s="66">
        <v>4</v>
      </c>
      <c r="N12" s="66"/>
      <c r="O12" s="63">
        <v>2</v>
      </c>
      <c r="P12" s="66"/>
      <c r="Q12" s="63">
        <v>0.5</v>
      </c>
      <c r="R12" s="63">
        <v>9</v>
      </c>
      <c r="S12" s="66"/>
      <c r="T12" s="66">
        <v>0</v>
      </c>
      <c r="U12" s="66" t="s">
        <v>59</v>
      </c>
      <c r="V12" s="66">
        <v>0</v>
      </c>
      <c r="W12" s="66"/>
      <c r="X12" s="66"/>
      <c r="Y12" s="63"/>
      <c r="Z12" s="63"/>
      <c r="AA12" s="64"/>
      <c r="AB12" s="63"/>
      <c r="AC12" s="63"/>
      <c r="AD12" s="63"/>
      <c r="AE12" s="69">
        <f t="shared" si="2"/>
        <v>18.5</v>
      </c>
    </row>
    <row r="13" ht="22.2" customHeight="1" spans="1:31">
      <c r="A13" s="11">
        <v>6</v>
      </c>
      <c r="B13" s="11" t="s">
        <v>56</v>
      </c>
      <c r="C13" s="11" t="s">
        <v>62</v>
      </c>
      <c r="D13" s="11">
        <v>35</v>
      </c>
      <c r="E13" s="63"/>
      <c r="F13" s="63"/>
      <c r="G13" s="63"/>
      <c r="H13" s="64"/>
      <c r="I13" s="63"/>
      <c r="J13" s="66"/>
      <c r="K13" s="66"/>
      <c r="L13" s="66">
        <v>3</v>
      </c>
      <c r="M13" s="66">
        <v>4</v>
      </c>
      <c r="N13" s="66"/>
      <c r="O13" s="63">
        <v>2</v>
      </c>
      <c r="P13" s="66"/>
      <c r="Q13" s="63">
        <v>0.5</v>
      </c>
      <c r="R13" s="63">
        <v>9</v>
      </c>
      <c r="S13" s="66"/>
      <c r="T13" s="66">
        <v>2</v>
      </c>
      <c r="U13" s="66">
        <v>5</v>
      </c>
      <c r="V13" s="66">
        <v>0</v>
      </c>
      <c r="W13" s="66"/>
      <c r="X13" s="66"/>
      <c r="Y13" s="63"/>
      <c r="Z13" s="63"/>
      <c r="AA13" s="64"/>
      <c r="AB13" s="63"/>
      <c r="AC13" s="63"/>
      <c r="AD13" s="63"/>
      <c r="AE13" s="69">
        <f t="shared" si="2"/>
        <v>25.5</v>
      </c>
    </row>
    <row r="14" ht="22.2" customHeight="1" spans="1:31">
      <c r="A14" s="11">
        <v>7</v>
      </c>
      <c r="B14" s="11" t="s">
        <v>56</v>
      </c>
      <c r="C14" s="11" t="s">
        <v>63</v>
      </c>
      <c r="D14" s="11">
        <v>35</v>
      </c>
      <c r="E14" s="63"/>
      <c r="F14" s="63"/>
      <c r="G14" s="63"/>
      <c r="H14" s="64"/>
      <c r="I14" s="63"/>
      <c r="J14" s="66"/>
      <c r="K14" s="66"/>
      <c r="L14" s="66">
        <v>3</v>
      </c>
      <c r="M14" s="66">
        <v>3</v>
      </c>
      <c r="N14" s="66"/>
      <c r="O14" s="63">
        <v>0</v>
      </c>
      <c r="P14" s="66"/>
      <c r="Q14" s="63">
        <v>0.5</v>
      </c>
      <c r="R14" s="63">
        <v>8</v>
      </c>
      <c r="S14" s="66"/>
      <c r="T14" s="66">
        <v>0</v>
      </c>
      <c r="U14" s="66" t="s">
        <v>59</v>
      </c>
      <c r="V14" s="66">
        <v>3</v>
      </c>
      <c r="W14" s="66"/>
      <c r="X14" s="66"/>
      <c r="Y14" s="63"/>
      <c r="Z14" s="63"/>
      <c r="AA14" s="64"/>
      <c r="AB14" s="63"/>
      <c r="AC14" s="63"/>
      <c r="AD14" s="63"/>
      <c r="AE14" s="69">
        <f t="shared" si="2"/>
        <v>17.5</v>
      </c>
    </row>
    <row r="15" ht="22.2" customHeight="1" spans="1:31">
      <c r="A15" s="11">
        <v>8</v>
      </c>
      <c r="B15" s="11" t="s">
        <v>56</v>
      </c>
      <c r="C15" s="11" t="s">
        <v>64</v>
      </c>
      <c r="D15" s="11">
        <v>35</v>
      </c>
      <c r="E15" s="63"/>
      <c r="F15" s="63"/>
      <c r="G15" s="63"/>
      <c r="H15" s="64"/>
      <c r="I15" s="63"/>
      <c r="J15" s="66"/>
      <c r="K15" s="66"/>
      <c r="L15" s="66"/>
      <c r="M15" s="66" t="s">
        <v>59</v>
      </c>
      <c r="N15" s="66"/>
      <c r="O15" s="63" t="s">
        <v>59</v>
      </c>
      <c r="P15" s="66"/>
      <c r="Q15" s="63"/>
      <c r="R15" s="63"/>
      <c r="S15" s="66"/>
      <c r="T15" s="66"/>
      <c r="U15" s="66"/>
      <c r="V15" s="66"/>
      <c r="W15" s="66"/>
      <c r="X15" s="66"/>
      <c r="Y15" s="63"/>
      <c r="Z15" s="63"/>
      <c r="AA15" s="64"/>
      <c r="AB15" s="63"/>
      <c r="AC15" s="63"/>
      <c r="AD15" s="63"/>
      <c r="AE15" s="69">
        <f t="shared" si="2"/>
        <v>0</v>
      </c>
    </row>
    <row r="16" ht="31" spans="1:31">
      <c r="A16" s="11">
        <v>9</v>
      </c>
      <c r="B16" s="11" t="s">
        <v>56</v>
      </c>
      <c r="C16" s="11" t="s">
        <v>65</v>
      </c>
      <c r="D16" s="11">
        <v>35</v>
      </c>
      <c r="E16" s="63"/>
      <c r="F16" s="63"/>
      <c r="G16" s="63"/>
      <c r="H16" s="64"/>
      <c r="I16" s="63"/>
      <c r="J16" s="66"/>
      <c r="K16" s="66"/>
      <c r="L16" s="66">
        <v>3</v>
      </c>
      <c r="M16" s="66">
        <v>1</v>
      </c>
      <c r="N16" s="66"/>
      <c r="O16" s="63">
        <v>0</v>
      </c>
      <c r="P16" s="66"/>
      <c r="Q16" s="63">
        <v>0.5</v>
      </c>
      <c r="R16" s="63">
        <v>0</v>
      </c>
      <c r="S16" s="66"/>
      <c r="T16" s="66">
        <v>0</v>
      </c>
      <c r="U16" s="66" t="s">
        <v>59</v>
      </c>
      <c r="V16" s="66">
        <v>3</v>
      </c>
      <c r="W16" s="66"/>
      <c r="X16" s="66"/>
      <c r="Y16" s="63"/>
      <c r="Z16" s="63"/>
      <c r="AA16" s="64"/>
      <c r="AB16" s="63"/>
      <c r="AC16" s="63"/>
      <c r="AD16" s="63"/>
      <c r="AE16" s="69">
        <f t="shared" si="2"/>
        <v>7.5</v>
      </c>
    </row>
    <row r="17" ht="46" spans="1:31">
      <c r="A17" s="11">
        <v>10</v>
      </c>
      <c r="B17" s="11" t="s">
        <v>56</v>
      </c>
      <c r="C17" s="11" t="s">
        <v>66</v>
      </c>
      <c r="D17" s="11">
        <v>35</v>
      </c>
      <c r="E17" s="63"/>
      <c r="F17" s="63"/>
      <c r="G17" s="63"/>
      <c r="H17" s="64"/>
      <c r="I17" s="63"/>
      <c r="J17" s="66"/>
      <c r="K17" s="66"/>
      <c r="L17" s="66">
        <v>3</v>
      </c>
      <c r="M17" s="66">
        <v>4</v>
      </c>
      <c r="N17" s="66"/>
      <c r="O17" s="63">
        <v>2</v>
      </c>
      <c r="P17" s="66"/>
      <c r="Q17" s="63">
        <v>0.5</v>
      </c>
      <c r="R17" s="63">
        <v>10</v>
      </c>
      <c r="S17" s="66"/>
      <c r="T17" s="66">
        <v>5</v>
      </c>
      <c r="U17" s="66">
        <v>5</v>
      </c>
      <c r="V17" s="66">
        <v>5</v>
      </c>
      <c r="W17" s="66"/>
      <c r="X17" s="66"/>
      <c r="Y17" s="63"/>
      <c r="Z17" s="63"/>
      <c r="AA17" s="64"/>
      <c r="AB17" s="63"/>
      <c r="AC17" s="63"/>
      <c r="AD17" s="63"/>
      <c r="AE17" s="69">
        <f t="shared" si="2"/>
        <v>34.5</v>
      </c>
    </row>
    <row r="18" ht="31" spans="1:31">
      <c r="A18" s="11">
        <v>11</v>
      </c>
      <c r="B18" s="11" t="s">
        <v>67</v>
      </c>
      <c r="C18" s="11" t="s">
        <v>68</v>
      </c>
      <c r="D18" s="11">
        <v>35</v>
      </c>
      <c r="E18" s="63"/>
      <c r="F18" s="63"/>
      <c r="G18" s="63"/>
      <c r="H18" s="64"/>
      <c r="I18" s="63"/>
      <c r="J18" s="66"/>
      <c r="K18" s="66"/>
      <c r="L18" s="66">
        <v>3</v>
      </c>
      <c r="M18" s="66">
        <v>4</v>
      </c>
      <c r="N18" s="66"/>
      <c r="O18" s="63">
        <v>2</v>
      </c>
      <c r="P18" s="66"/>
      <c r="Q18" s="63">
        <v>0.5</v>
      </c>
      <c r="R18" s="63">
        <v>5</v>
      </c>
      <c r="S18" s="66"/>
      <c r="T18" s="66">
        <v>2</v>
      </c>
      <c r="U18" s="66" t="s">
        <v>59</v>
      </c>
      <c r="V18" s="66">
        <v>3</v>
      </c>
      <c r="W18" s="66"/>
      <c r="X18" s="66"/>
      <c r="Y18" s="63"/>
      <c r="Z18" s="63"/>
      <c r="AA18" s="64"/>
      <c r="AB18" s="63"/>
      <c r="AC18" s="63"/>
      <c r="AD18" s="63"/>
      <c r="AE18" s="69">
        <f t="shared" si="2"/>
        <v>19.5</v>
      </c>
    </row>
    <row r="19" spans="1:31">
      <c r="A19" s="11">
        <v>12</v>
      </c>
      <c r="B19" s="11" t="s">
        <v>67</v>
      </c>
      <c r="C19" s="11" t="s">
        <v>69</v>
      </c>
      <c r="D19" s="11">
        <v>35</v>
      </c>
      <c r="E19" s="63"/>
      <c r="F19" s="63"/>
      <c r="G19" s="63"/>
      <c r="H19" s="64"/>
      <c r="I19" s="63"/>
      <c r="J19" s="66"/>
      <c r="K19" s="66"/>
      <c r="L19" s="66">
        <v>3</v>
      </c>
      <c r="M19" s="66">
        <v>3</v>
      </c>
      <c r="N19" s="66"/>
      <c r="O19" s="63">
        <v>2</v>
      </c>
      <c r="P19" s="66"/>
      <c r="Q19" s="63">
        <v>0.5</v>
      </c>
      <c r="R19" s="63">
        <v>0</v>
      </c>
      <c r="S19" s="66"/>
      <c r="T19" s="66">
        <v>2</v>
      </c>
      <c r="U19" s="66" t="s">
        <v>59</v>
      </c>
      <c r="V19" s="66">
        <v>3</v>
      </c>
      <c r="W19" s="66"/>
      <c r="X19" s="66"/>
      <c r="Y19" s="63"/>
      <c r="Z19" s="63"/>
      <c r="AA19" s="64"/>
      <c r="AB19" s="63"/>
      <c r="AC19" s="63"/>
      <c r="AD19" s="63"/>
      <c r="AE19" s="69">
        <f t="shared" si="2"/>
        <v>13.5</v>
      </c>
    </row>
    <row r="20" ht="31" spans="1:31">
      <c r="A20" s="11">
        <v>13</v>
      </c>
      <c r="B20" s="11" t="s">
        <v>70</v>
      </c>
      <c r="C20" s="11" t="s">
        <v>71</v>
      </c>
      <c r="D20" s="11">
        <v>35</v>
      </c>
      <c r="E20" s="63"/>
      <c r="F20" s="63"/>
      <c r="G20" s="63"/>
      <c r="H20" s="64"/>
      <c r="I20" s="63"/>
      <c r="J20" s="66"/>
      <c r="K20" s="66"/>
      <c r="L20" s="66">
        <v>0</v>
      </c>
      <c r="M20" s="66" t="s">
        <v>59</v>
      </c>
      <c r="N20" s="66"/>
      <c r="O20" s="66" t="s">
        <v>59</v>
      </c>
      <c r="P20" s="66"/>
      <c r="Q20" s="63">
        <v>0.5</v>
      </c>
      <c r="R20" s="63">
        <v>0</v>
      </c>
      <c r="S20" s="66"/>
      <c r="T20" s="66">
        <v>0</v>
      </c>
      <c r="U20" s="66" t="s">
        <v>59</v>
      </c>
      <c r="V20" s="66">
        <v>3</v>
      </c>
      <c r="W20" s="66"/>
      <c r="X20" s="66"/>
      <c r="Y20" s="63"/>
      <c r="Z20" s="63"/>
      <c r="AA20" s="64"/>
      <c r="AB20" s="63"/>
      <c r="AC20" s="63"/>
      <c r="AD20" s="63"/>
      <c r="AE20" s="69">
        <f t="shared" si="2"/>
        <v>3.5</v>
      </c>
    </row>
    <row r="21" ht="31" spans="1:31">
      <c r="A21" s="11">
        <v>14</v>
      </c>
      <c r="B21" s="11" t="s">
        <v>70</v>
      </c>
      <c r="C21" s="11" t="s">
        <v>72</v>
      </c>
      <c r="D21" s="11">
        <v>35</v>
      </c>
      <c r="E21" s="63"/>
      <c r="F21" s="63"/>
      <c r="G21" s="63"/>
      <c r="H21" s="64"/>
      <c r="I21" s="63"/>
      <c r="J21" s="66"/>
      <c r="K21" s="66"/>
      <c r="L21" s="66">
        <v>0</v>
      </c>
      <c r="M21" s="66" t="s">
        <v>59</v>
      </c>
      <c r="N21" s="66"/>
      <c r="O21" s="66" t="s">
        <v>59</v>
      </c>
      <c r="P21" s="66"/>
      <c r="Q21" s="63">
        <v>0.5</v>
      </c>
      <c r="R21" s="63">
        <v>0</v>
      </c>
      <c r="S21" s="66"/>
      <c r="T21" s="66">
        <v>0</v>
      </c>
      <c r="U21" s="66" t="s">
        <v>59</v>
      </c>
      <c r="V21" s="66">
        <v>3</v>
      </c>
      <c r="W21" s="66"/>
      <c r="X21" s="66"/>
      <c r="Y21" s="63"/>
      <c r="Z21" s="63"/>
      <c r="AA21" s="64"/>
      <c r="AB21" s="63"/>
      <c r="AC21" s="63"/>
      <c r="AD21" s="63"/>
      <c r="AE21" s="69">
        <f t="shared" si="2"/>
        <v>3.5</v>
      </c>
    </row>
    <row r="22" ht="31" spans="1:31">
      <c r="A22" s="11">
        <v>15</v>
      </c>
      <c r="B22" s="11" t="s">
        <v>70</v>
      </c>
      <c r="C22" s="11" t="s">
        <v>73</v>
      </c>
      <c r="D22" s="11">
        <v>35</v>
      </c>
      <c r="E22" s="63"/>
      <c r="F22" s="63"/>
      <c r="G22" s="63"/>
      <c r="H22" s="64"/>
      <c r="I22" s="63"/>
      <c r="J22" s="66"/>
      <c r="K22" s="66"/>
      <c r="L22" s="66">
        <v>0</v>
      </c>
      <c r="M22" s="66" t="s">
        <v>59</v>
      </c>
      <c r="N22" s="66"/>
      <c r="O22" s="66" t="s">
        <v>59</v>
      </c>
      <c r="P22" s="66"/>
      <c r="Q22" s="63">
        <v>0.5</v>
      </c>
      <c r="R22" s="63">
        <v>0</v>
      </c>
      <c r="S22" s="66"/>
      <c r="T22" s="66">
        <v>0</v>
      </c>
      <c r="U22" s="66" t="s">
        <v>59</v>
      </c>
      <c r="V22" s="66">
        <v>3</v>
      </c>
      <c r="W22" s="66"/>
      <c r="X22" s="66"/>
      <c r="Y22" s="63"/>
      <c r="Z22" s="63"/>
      <c r="AA22" s="64"/>
      <c r="AB22" s="63"/>
      <c r="AC22" s="63"/>
      <c r="AD22" s="63"/>
      <c r="AE22" s="69">
        <f t="shared" si="2"/>
        <v>3.5</v>
      </c>
    </row>
    <row r="23" ht="31" spans="1:31">
      <c r="A23" s="11">
        <v>16</v>
      </c>
      <c r="B23" s="11" t="s">
        <v>74</v>
      </c>
      <c r="C23" s="11" t="s">
        <v>71</v>
      </c>
      <c r="D23" s="11">
        <v>35</v>
      </c>
      <c r="E23" s="63"/>
      <c r="F23" s="63"/>
      <c r="G23" s="63"/>
      <c r="H23" s="64"/>
      <c r="I23" s="63"/>
      <c r="J23" s="66"/>
      <c r="K23" s="66"/>
      <c r="L23" s="66">
        <v>3</v>
      </c>
      <c r="M23" s="66" t="s">
        <v>59</v>
      </c>
      <c r="N23" s="66"/>
      <c r="O23" s="66" t="s">
        <v>59</v>
      </c>
      <c r="P23" s="66"/>
      <c r="Q23" s="63">
        <v>0.5</v>
      </c>
      <c r="R23" s="63">
        <v>10</v>
      </c>
      <c r="S23" s="66"/>
      <c r="T23" s="66">
        <v>2</v>
      </c>
      <c r="U23" s="66">
        <v>5</v>
      </c>
      <c r="V23" s="66">
        <v>5</v>
      </c>
      <c r="W23" s="66"/>
      <c r="X23" s="66"/>
      <c r="Y23" s="63"/>
      <c r="Z23" s="63"/>
      <c r="AA23" s="64"/>
      <c r="AB23" s="63"/>
      <c r="AC23" s="63"/>
      <c r="AD23" s="63"/>
      <c r="AE23" s="69">
        <f t="shared" si="2"/>
        <v>25.5</v>
      </c>
    </row>
    <row r="24" ht="46" spans="1:31">
      <c r="A24" s="11">
        <v>17</v>
      </c>
      <c r="B24" s="11" t="s">
        <v>75</v>
      </c>
      <c r="C24" s="11" t="s">
        <v>76</v>
      </c>
      <c r="D24" s="11">
        <v>35</v>
      </c>
      <c r="E24" s="63"/>
      <c r="F24" s="63"/>
      <c r="G24" s="63"/>
      <c r="H24" s="64"/>
      <c r="I24" s="63"/>
      <c r="J24" s="66"/>
      <c r="K24" s="66"/>
      <c r="L24" s="66"/>
      <c r="M24" s="66"/>
      <c r="N24" s="66"/>
      <c r="O24" s="66"/>
      <c r="P24" s="66"/>
      <c r="Q24" s="63"/>
      <c r="R24" s="63"/>
      <c r="S24" s="66"/>
      <c r="T24" s="66"/>
      <c r="U24" s="66"/>
      <c r="V24" s="66"/>
      <c r="W24" s="66"/>
      <c r="X24" s="66"/>
      <c r="Y24" s="63"/>
      <c r="Z24" s="63"/>
      <c r="AA24" s="64"/>
      <c r="AB24" s="63"/>
      <c r="AC24" s="63"/>
      <c r="AD24" s="63"/>
      <c r="AE24" s="69">
        <f t="shared" si="2"/>
        <v>0</v>
      </c>
    </row>
    <row r="25" ht="31" spans="1:31">
      <c r="A25" s="11">
        <v>18</v>
      </c>
      <c r="B25" s="11" t="s">
        <v>77</v>
      </c>
      <c r="C25" s="11" t="s">
        <v>78</v>
      </c>
      <c r="D25" s="11">
        <v>35</v>
      </c>
      <c r="E25" s="63"/>
      <c r="F25" s="63"/>
      <c r="G25" s="63"/>
      <c r="H25" s="64"/>
      <c r="I25" s="63"/>
      <c r="J25" s="66"/>
      <c r="K25" s="66"/>
      <c r="L25" s="66">
        <v>0</v>
      </c>
      <c r="M25" s="66" t="s">
        <v>59</v>
      </c>
      <c r="N25" s="66"/>
      <c r="O25" s="66" t="s">
        <v>59</v>
      </c>
      <c r="P25" s="66"/>
      <c r="Q25" s="63">
        <v>0.5</v>
      </c>
      <c r="R25" s="63">
        <v>0</v>
      </c>
      <c r="S25" s="66"/>
      <c r="T25" s="66">
        <v>0</v>
      </c>
      <c r="U25" s="66" t="s">
        <v>59</v>
      </c>
      <c r="V25" s="66">
        <v>3</v>
      </c>
      <c r="W25" s="66"/>
      <c r="X25" s="66"/>
      <c r="Y25" s="63"/>
      <c r="Z25" s="63"/>
      <c r="AA25" s="64"/>
      <c r="AB25" s="63"/>
      <c r="AC25" s="63"/>
      <c r="AD25" s="63"/>
      <c r="AE25" s="69">
        <f t="shared" si="2"/>
        <v>3.5</v>
      </c>
    </row>
    <row r="26" ht="31" spans="1:31">
      <c r="A26" s="11">
        <v>19</v>
      </c>
      <c r="B26" s="11" t="s">
        <v>79</v>
      </c>
      <c r="C26" s="11" t="s">
        <v>80</v>
      </c>
      <c r="D26" s="11">
        <v>35</v>
      </c>
      <c r="E26" s="63"/>
      <c r="F26" s="63"/>
      <c r="G26" s="63"/>
      <c r="H26" s="64"/>
      <c r="I26" s="63"/>
      <c r="J26" s="66"/>
      <c r="K26" s="66"/>
      <c r="L26" s="66"/>
      <c r="M26" s="66"/>
      <c r="N26" s="66"/>
      <c r="O26" s="66"/>
      <c r="P26" s="66"/>
      <c r="Q26" s="63"/>
      <c r="R26" s="63"/>
      <c r="S26" s="66"/>
      <c r="T26" s="66"/>
      <c r="U26" s="66"/>
      <c r="V26" s="66"/>
      <c r="W26" s="66"/>
      <c r="X26" s="66"/>
      <c r="Y26" s="63"/>
      <c r="Z26" s="63"/>
      <c r="AA26" s="64"/>
      <c r="AB26" s="63"/>
      <c r="AC26" s="63"/>
      <c r="AD26" s="63"/>
      <c r="AE26" s="69">
        <f t="shared" si="2"/>
        <v>0</v>
      </c>
    </row>
  </sheetData>
  <mergeCells count="19">
    <mergeCell ref="A1:AE1"/>
    <mergeCell ref="E2:I2"/>
    <mergeCell ref="J2:Q2"/>
    <mergeCell ref="R2:V2"/>
    <mergeCell ref="W2:AD2"/>
    <mergeCell ref="E3:F3"/>
    <mergeCell ref="G3:H3"/>
    <mergeCell ref="J3:K3"/>
    <mergeCell ref="L3:Q3"/>
    <mergeCell ref="R3:S3"/>
    <mergeCell ref="W3:X3"/>
    <mergeCell ref="Y3:AA3"/>
    <mergeCell ref="A6:D6"/>
    <mergeCell ref="A7:D7"/>
    <mergeCell ref="A2:A5"/>
    <mergeCell ref="B2:B5"/>
    <mergeCell ref="C2:C5"/>
    <mergeCell ref="D2:D5"/>
    <mergeCell ref="AE2:AE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0"/>
  <sheetViews>
    <sheetView tabSelected="1" zoomScale="101" zoomScaleNormal="101" zoomScaleSheetLayoutView="90" workbookViewId="0">
      <pane ySplit="4" topLeftCell="A5" activePane="bottomLeft" state="frozen"/>
      <selection/>
      <selection pane="bottomLeft" activeCell="C29" sqref="C29"/>
    </sheetView>
  </sheetViews>
  <sheetFormatPr defaultColWidth="9" defaultRowHeight="15.2"/>
  <cols>
    <col min="1" max="1" width="8.66346153846154" style="5" customWidth="1"/>
    <col min="2" max="2" width="8.66346153846154" style="3" customWidth="1"/>
    <col min="3" max="3" width="19.4615384615385" style="5" customWidth="1"/>
    <col min="4" max="4" width="6.66346153846154" style="5" customWidth="1"/>
    <col min="5" max="5" width="30.7788461538462" style="3" hidden="1" customWidth="1"/>
    <col min="6" max="6" width="46.8173076923077" style="3" hidden="1" customWidth="1"/>
    <col min="7" max="7" width="45.1057692307692" style="3" customWidth="1"/>
    <col min="8" max="8" width="17.2211538461538" style="5" hidden="1" customWidth="1"/>
    <col min="9" max="9" width="16.3269230769231" style="6" hidden="1" customWidth="1"/>
    <col min="10" max="10" width="8.99038461538461" style="6" customWidth="1"/>
    <col min="11" max="11" width="9.05769230769231" style="5" customWidth="1"/>
    <col min="12" max="12" width="37.2211538461538" style="3" customWidth="1"/>
    <col min="13" max="13" width="11.6634615384615" style="3" customWidth="1"/>
    <col min="14" max="14" width="17.4423076923077" style="3" customWidth="1"/>
    <col min="15" max="16" width="11.2211538461538" style="3" customWidth="1"/>
    <col min="17" max="16384" width="9" style="3"/>
  </cols>
  <sheetData>
    <row r="1" s="1" customFormat="1" ht="20.4" spans="1:12">
      <c r="A1" s="7" t="s">
        <v>81</v>
      </c>
      <c r="B1" s="7"/>
      <c r="C1" s="7"/>
      <c r="D1" s="7"/>
      <c r="E1" s="7"/>
      <c r="F1" s="7"/>
      <c r="G1" s="7"/>
      <c r="H1" s="7"/>
      <c r="I1" s="48"/>
      <c r="J1" s="48"/>
      <c r="K1" s="48"/>
      <c r="L1" s="7"/>
    </row>
    <row r="2" ht="28.8" spans="1:12">
      <c r="A2" s="8" t="s">
        <v>82</v>
      </c>
      <c r="B2" s="8"/>
      <c r="C2" s="8"/>
      <c r="D2" s="8"/>
      <c r="E2" s="8"/>
      <c r="F2" s="8"/>
      <c r="G2" s="8"/>
      <c r="H2" s="8"/>
      <c r="I2" s="8"/>
      <c r="J2" s="8"/>
      <c r="K2" s="8"/>
      <c r="L2" s="8"/>
    </row>
    <row r="3" s="2" customFormat="1" ht="20.4" spans="1:12">
      <c r="A3" s="9" t="s">
        <v>83</v>
      </c>
      <c r="B3" s="9"/>
      <c r="C3" s="9"/>
      <c r="D3" s="9"/>
      <c r="E3" s="9"/>
      <c r="F3" s="9"/>
      <c r="G3" s="9"/>
      <c r="H3" s="9"/>
      <c r="I3" s="9"/>
      <c r="J3" s="9"/>
      <c r="K3" s="49"/>
      <c r="L3" s="9"/>
    </row>
    <row r="4" ht="31" spans="1:12">
      <c r="A4" s="10" t="s">
        <v>84</v>
      </c>
      <c r="B4" s="10" t="s">
        <v>85</v>
      </c>
      <c r="C4" s="10" t="s">
        <v>86</v>
      </c>
      <c r="D4" s="10" t="s">
        <v>87</v>
      </c>
      <c r="E4" s="10" t="s">
        <v>88</v>
      </c>
      <c r="F4" s="10" t="s">
        <v>89</v>
      </c>
      <c r="G4" s="10" t="s">
        <v>90</v>
      </c>
      <c r="H4" s="10" t="s">
        <v>91</v>
      </c>
      <c r="I4" s="10" t="s">
        <v>50</v>
      </c>
      <c r="J4" s="10" t="s">
        <v>53</v>
      </c>
      <c r="K4" s="10" t="s">
        <v>92</v>
      </c>
      <c r="L4" s="10" t="s">
        <v>93</v>
      </c>
    </row>
    <row r="5" s="3" customFormat="1" ht="127" customHeight="1" spans="1:12">
      <c r="A5" s="11" t="s">
        <v>5</v>
      </c>
      <c r="B5" s="11" t="s">
        <v>94</v>
      </c>
      <c r="C5" s="11" t="s">
        <v>95</v>
      </c>
      <c r="D5" s="12">
        <v>2</v>
      </c>
      <c r="E5" s="28" t="s">
        <v>96</v>
      </c>
      <c r="F5" s="28" t="s">
        <v>97</v>
      </c>
      <c r="G5" s="28" t="s">
        <v>98</v>
      </c>
      <c r="H5" s="11" t="s">
        <v>99</v>
      </c>
      <c r="I5" s="11" t="s">
        <v>100</v>
      </c>
      <c r="J5" s="11">
        <v>2</v>
      </c>
      <c r="K5" s="50">
        <f>D5-J5</f>
        <v>0</v>
      </c>
      <c r="L5" s="51" t="s">
        <v>101</v>
      </c>
    </row>
    <row r="6" s="3" customFormat="1" ht="137" spans="1:14">
      <c r="A6" s="11"/>
      <c r="B6" s="11"/>
      <c r="C6" s="11" t="s">
        <v>102</v>
      </c>
      <c r="D6" s="12">
        <v>3</v>
      </c>
      <c r="E6" s="28" t="s">
        <v>103</v>
      </c>
      <c r="F6" s="28" t="s">
        <v>104</v>
      </c>
      <c r="G6" s="28" t="s">
        <v>105</v>
      </c>
      <c r="H6" s="11" t="s">
        <v>106</v>
      </c>
      <c r="I6" s="11" t="s">
        <v>100</v>
      </c>
      <c r="J6" s="11">
        <v>1</v>
      </c>
      <c r="K6" s="50">
        <f t="shared" ref="K6:K30" si="0">D6-J6</f>
        <v>2</v>
      </c>
      <c r="L6" s="35" t="s">
        <v>107</v>
      </c>
      <c r="M6" s="4"/>
      <c r="N6" s="4"/>
    </row>
    <row r="7" s="3" customFormat="1" ht="107" spans="1:12">
      <c r="A7" s="11"/>
      <c r="B7" s="11" t="s">
        <v>11</v>
      </c>
      <c r="C7" s="13" t="s">
        <v>26</v>
      </c>
      <c r="D7" s="14">
        <v>2</v>
      </c>
      <c r="E7" s="29" t="s">
        <v>108</v>
      </c>
      <c r="F7" s="29" t="s">
        <v>109</v>
      </c>
      <c r="G7" s="29" t="s">
        <v>110</v>
      </c>
      <c r="H7" s="11" t="s">
        <v>111</v>
      </c>
      <c r="I7" s="11" t="s">
        <v>100</v>
      </c>
      <c r="J7" s="11">
        <v>1.5</v>
      </c>
      <c r="K7" s="50">
        <f t="shared" si="0"/>
        <v>0.5</v>
      </c>
      <c r="L7" s="51" t="s">
        <v>112</v>
      </c>
    </row>
    <row r="8" s="3" customFormat="1" ht="92" spans="1:12">
      <c r="A8" s="11"/>
      <c r="B8" s="11"/>
      <c r="C8" s="13" t="s">
        <v>27</v>
      </c>
      <c r="D8" s="14">
        <v>3</v>
      </c>
      <c r="E8" s="29" t="s">
        <v>113</v>
      </c>
      <c r="F8" s="29" t="s">
        <v>114</v>
      </c>
      <c r="G8" s="29" t="s">
        <v>115</v>
      </c>
      <c r="H8" s="11" t="s">
        <v>111</v>
      </c>
      <c r="I8" s="11" t="s">
        <v>100</v>
      </c>
      <c r="J8" s="11">
        <v>2.5</v>
      </c>
      <c r="K8" s="50">
        <f t="shared" si="0"/>
        <v>0.5</v>
      </c>
      <c r="L8" s="51" t="s">
        <v>116</v>
      </c>
    </row>
    <row r="9" s="3" customFormat="1" ht="92" spans="1:12">
      <c r="A9" s="11"/>
      <c r="B9" s="11" t="s">
        <v>117</v>
      </c>
      <c r="C9" s="15" t="s">
        <v>118</v>
      </c>
      <c r="D9" s="15">
        <v>3</v>
      </c>
      <c r="E9" s="28" t="s">
        <v>119</v>
      </c>
      <c r="F9" s="30" t="s">
        <v>120</v>
      </c>
      <c r="G9" s="30" t="s">
        <v>121</v>
      </c>
      <c r="H9" s="11" t="s">
        <v>122</v>
      </c>
      <c r="I9" s="11" t="s">
        <v>100</v>
      </c>
      <c r="J9" s="11">
        <v>2</v>
      </c>
      <c r="K9" s="50">
        <f t="shared" si="0"/>
        <v>1</v>
      </c>
      <c r="L9" s="51" t="s">
        <v>123</v>
      </c>
    </row>
    <row r="10" s="4" customFormat="1" ht="76" spans="1:12">
      <c r="A10" s="11"/>
      <c r="B10" s="11"/>
      <c r="C10" s="15" t="s">
        <v>124</v>
      </c>
      <c r="D10" s="15">
        <v>2</v>
      </c>
      <c r="E10" s="30" t="s">
        <v>125</v>
      </c>
      <c r="F10" s="30" t="s">
        <v>126</v>
      </c>
      <c r="G10" s="30" t="s">
        <v>127</v>
      </c>
      <c r="H10" s="11" t="s">
        <v>122</v>
      </c>
      <c r="I10" s="11" t="s">
        <v>100</v>
      </c>
      <c r="J10" s="11">
        <v>1</v>
      </c>
      <c r="K10" s="50">
        <f t="shared" si="0"/>
        <v>1</v>
      </c>
      <c r="L10" s="35" t="s">
        <v>128</v>
      </c>
    </row>
    <row r="11" s="3" customFormat="1" ht="168" spans="1:12">
      <c r="A11" s="11" t="s">
        <v>129</v>
      </c>
      <c r="B11" s="15" t="s">
        <v>130</v>
      </c>
      <c r="C11" s="16" t="s">
        <v>131</v>
      </c>
      <c r="D11" s="17">
        <v>4</v>
      </c>
      <c r="E11" s="28" t="s">
        <v>132</v>
      </c>
      <c r="F11" s="31" t="s">
        <v>133</v>
      </c>
      <c r="G11" s="31" t="s">
        <v>134</v>
      </c>
      <c r="H11" s="15" t="s">
        <v>135</v>
      </c>
      <c r="I11" s="11" t="s">
        <v>100</v>
      </c>
      <c r="J11" s="11">
        <v>2</v>
      </c>
      <c r="K11" s="50">
        <f t="shared" si="0"/>
        <v>2</v>
      </c>
      <c r="L11" s="51" t="s">
        <v>136</v>
      </c>
    </row>
    <row r="12" s="3" customFormat="1" ht="92" spans="1:12">
      <c r="A12" s="11"/>
      <c r="B12" s="15"/>
      <c r="C12" s="16" t="s">
        <v>137</v>
      </c>
      <c r="D12" s="17">
        <v>4</v>
      </c>
      <c r="E12" s="32" t="s">
        <v>138</v>
      </c>
      <c r="F12" s="31" t="s">
        <v>139</v>
      </c>
      <c r="G12" s="31" t="s">
        <v>140</v>
      </c>
      <c r="H12" s="15" t="s">
        <v>141</v>
      </c>
      <c r="I12" s="11" t="s">
        <v>100</v>
      </c>
      <c r="J12" s="11">
        <v>3.1</v>
      </c>
      <c r="K12" s="50">
        <f t="shared" si="0"/>
        <v>0.9</v>
      </c>
      <c r="L12" s="51" t="s">
        <v>142</v>
      </c>
    </row>
    <row r="13" s="3" customFormat="1" ht="76" spans="1:12">
      <c r="A13" s="11"/>
      <c r="B13" s="15"/>
      <c r="C13" s="16" t="s">
        <v>143</v>
      </c>
      <c r="D13" s="17">
        <v>4</v>
      </c>
      <c r="E13" s="28" t="s">
        <v>144</v>
      </c>
      <c r="F13" s="30" t="s">
        <v>145</v>
      </c>
      <c r="G13" s="33" t="s">
        <v>146</v>
      </c>
      <c r="H13" s="11" t="s">
        <v>147</v>
      </c>
      <c r="I13" s="11" t="s">
        <v>100</v>
      </c>
      <c r="J13" s="11">
        <v>1.89</v>
      </c>
      <c r="K13" s="50">
        <f t="shared" si="0"/>
        <v>2.11</v>
      </c>
      <c r="L13" s="51" t="s">
        <v>148</v>
      </c>
    </row>
    <row r="14" s="3" customFormat="1" ht="168" spans="1:12">
      <c r="A14" s="11"/>
      <c r="B14" s="15"/>
      <c r="C14" s="16" t="s">
        <v>30</v>
      </c>
      <c r="D14" s="17">
        <v>6</v>
      </c>
      <c r="E14" s="28" t="s">
        <v>149</v>
      </c>
      <c r="F14" s="34" t="s">
        <v>150</v>
      </c>
      <c r="G14" s="34" t="s">
        <v>151</v>
      </c>
      <c r="H14" s="15" t="s">
        <v>152</v>
      </c>
      <c r="I14" s="11" t="s">
        <v>100</v>
      </c>
      <c r="J14" s="11">
        <v>0</v>
      </c>
      <c r="K14" s="50">
        <f t="shared" si="0"/>
        <v>6</v>
      </c>
      <c r="L14" s="51" t="s">
        <v>153</v>
      </c>
    </row>
    <row r="15" s="3" customFormat="1" ht="107" spans="1:12">
      <c r="A15" s="11"/>
      <c r="B15" s="15" t="s">
        <v>154</v>
      </c>
      <c r="C15" s="11" t="s">
        <v>155</v>
      </c>
      <c r="D15" s="15">
        <v>2</v>
      </c>
      <c r="E15" s="28" t="s">
        <v>156</v>
      </c>
      <c r="F15" s="33" t="s">
        <v>157</v>
      </c>
      <c r="G15" s="33" t="s">
        <v>158</v>
      </c>
      <c r="H15" s="11" t="s">
        <v>159</v>
      </c>
      <c r="I15" s="11" t="s">
        <v>100</v>
      </c>
      <c r="J15" s="11">
        <v>1</v>
      </c>
      <c r="K15" s="50">
        <f t="shared" si="0"/>
        <v>1</v>
      </c>
      <c r="L15" s="51" t="s">
        <v>160</v>
      </c>
    </row>
    <row r="16" s="3" customFormat="1" ht="168" spans="1:12">
      <c r="A16" s="11"/>
      <c r="B16" s="15"/>
      <c r="C16" s="16" t="s">
        <v>161</v>
      </c>
      <c r="D16" s="15">
        <v>5</v>
      </c>
      <c r="E16" s="28" t="s">
        <v>162</v>
      </c>
      <c r="F16" s="33" t="s">
        <v>163</v>
      </c>
      <c r="G16" s="33" t="s">
        <v>164</v>
      </c>
      <c r="H16" s="11" t="s">
        <v>165</v>
      </c>
      <c r="I16" s="11" t="s">
        <v>100</v>
      </c>
      <c r="J16" s="11">
        <v>4</v>
      </c>
      <c r="K16" s="50">
        <f t="shared" si="0"/>
        <v>1</v>
      </c>
      <c r="L16" s="51" t="s">
        <v>166</v>
      </c>
    </row>
    <row r="17" s="3" customFormat="1" ht="107" spans="1:12">
      <c r="A17" s="11"/>
      <c r="B17" s="15"/>
      <c r="C17" s="18" t="s">
        <v>167</v>
      </c>
      <c r="D17" s="15">
        <v>5</v>
      </c>
      <c r="E17" s="28" t="s">
        <v>168</v>
      </c>
      <c r="F17" s="35" t="s">
        <v>169</v>
      </c>
      <c r="G17" s="35" t="s">
        <v>170</v>
      </c>
      <c r="H17" s="28" t="s">
        <v>171</v>
      </c>
      <c r="I17" s="11" t="s">
        <v>100</v>
      </c>
      <c r="J17" s="11">
        <v>5</v>
      </c>
      <c r="K17" s="50">
        <f t="shared" si="0"/>
        <v>0</v>
      </c>
      <c r="L17" s="51" t="s">
        <v>172</v>
      </c>
    </row>
    <row r="18" s="3" customFormat="1" ht="61" spans="1:12">
      <c r="A18" s="11"/>
      <c r="B18" s="15"/>
      <c r="C18" s="19" t="s">
        <v>173</v>
      </c>
      <c r="D18" s="20">
        <v>2</v>
      </c>
      <c r="E18" s="28" t="s">
        <v>174</v>
      </c>
      <c r="F18" s="28" t="s">
        <v>175</v>
      </c>
      <c r="G18" s="28" t="s">
        <v>176</v>
      </c>
      <c r="H18" s="36" t="s">
        <v>177</v>
      </c>
      <c r="I18" s="11" t="s">
        <v>100</v>
      </c>
      <c r="J18" s="11">
        <v>2</v>
      </c>
      <c r="K18" s="50">
        <f t="shared" si="0"/>
        <v>0</v>
      </c>
      <c r="L18" s="51" t="s">
        <v>178</v>
      </c>
    </row>
    <row r="19" s="3" customFormat="1" ht="92" spans="1:12">
      <c r="A19" s="11"/>
      <c r="B19" s="15"/>
      <c r="C19" s="21" t="s">
        <v>179</v>
      </c>
      <c r="D19" s="11">
        <v>3</v>
      </c>
      <c r="E19" s="28" t="s">
        <v>180</v>
      </c>
      <c r="F19" s="28" t="s">
        <v>181</v>
      </c>
      <c r="G19" s="28" t="s">
        <v>182</v>
      </c>
      <c r="H19" s="28" t="s">
        <v>183</v>
      </c>
      <c r="I19" s="11" t="s">
        <v>100</v>
      </c>
      <c r="J19" s="11">
        <v>1</v>
      </c>
      <c r="K19" s="50">
        <f t="shared" si="0"/>
        <v>2</v>
      </c>
      <c r="L19" s="51" t="s">
        <v>184</v>
      </c>
    </row>
    <row r="20" s="3" customFormat="1" ht="92" spans="1:12">
      <c r="A20" s="11" t="s">
        <v>185</v>
      </c>
      <c r="B20" s="15" t="s">
        <v>186</v>
      </c>
      <c r="C20" s="15" t="s">
        <v>187</v>
      </c>
      <c r="D20" s="15">
        <v>3</v>
      </c>
      <c r="E20" s="37" t="s">
        <v>188</v>
      </c>
      <c r="F20" s="37" t="s">
        <v>189</v>
      </c>
      <c r="G20" s="28" t="s">
        <v>190</v>
      </c>
      <c r="H20" s="11" t="s">
        <v>191</v>
      </c>
      <c r="I20" s="11" t="s">
        <v>100</v>
      </c>
      <c r="J20" s="11">
        <v>1.46</v>
      </c>
      <c r="K20" s="50">
        <f t="shared" si="0"/>
        <v>1.54</v>
      </c>
      <c r="L20" s="51" t="s">
        <v>192</v>
      </c>
    </row>
    <row r="21" s="3" customFormat="1" ht="46" spans="1:12">
      <c r="A21" s="11"/>
      <c r="B21" s="15"/>
      <c r="C21" s="15" t="s">
        <v>193</v>
      </c>
      <c r="D21" s="15">
        <v>4</v>
      </c>
      <c r="E21" s="37" t="s">
        <v>194</v>
      </c>
      <c r="F21" s="38" t="s">
        <v>195</v>
      </c>
      <c r="G21" s="28" t="s">
        <v>196</v>
      </c>
      <c r="H21" s="15" t="s">
        <v>197</v>
      </c>
      <c r="I21" s="11" t="s">
        <v>100</v>
      </c>
      <c r="J21" s="11">
        <v>4</v>
      </c>
      <c r="K21" s="50">
        <f t="shared" si="0"/>
        <v>0</v>
      </c>
      <c r="L21" s="51" t="s">
        <v>198</v>
      </c>
    </row>
    <row r="22" customFormat="1" ht="61" spans="1:16">
      <c r="A22" s="11"/>
      <c r="B22" s="15"/>
      <c r="C22" s="15" t="s">
        <v>199</v>
      </c>
      <c r="D22" s="15">
        <v>4</v>
      </c>
      <c r="E22" s="37" t="s">
        <v>194</v>
      </c>
      <c r="F22" s="38" t="s">
        <v>200</v>
      </c>
      <c r="G22" s="28" t="s">
        <v>201</v>
      </c>
      <c r="H22" s="15" t="s">
        <v>197</v>
      </c>
      <c r="I22" s="11" t="s">
        <v>100</v>
      </c>
      <c r="J22" s="11">
        <v>1.88</v>
      </c>
      <c r="K22" s="50">
        <f t="shared" si="0"/>
        <v>2.12</v>
      </c>
      <c r="L22" s="51" t="s">
        <v>202</v>
      </c>
      <c r="M22" s="3"/>
      <c r="N22" s="3"/>
      <c r="O22" s="3"/>
      <c r="P22" s="3"/>
    </row>
    <row r="23" customFormat="1" ht="46" spans="1:16">
      <c r="A23" s="11"/>
      <c r="B23" s="15"/>
      <c r="C23" s="15" t="s">
        <v>203</v>
      </c>
      <c r="D23" s="15">
        <v>4</v>
      </c>
      <c r="E23" s="37" t="s">
        <v>194</v>
      </c>
      <c r="F23" s="38" t="s">
        <v>204</v>
      </c>
      <c r="G23" s="28" t="s">
        <v>205</v>
      </c>
      <c r="H23" s="15" t="s">
        <v>197</v>
      </c>
      <c r="I23" s="11" t="s">
        <v>100</v>
      </c>
      <c r="J23" s="11">
        <v>1.41</v>
      </c>
      <c r="K23" s="50">
        <f t="shared" si="0"/>
        <v>2.59</v>
      </c>
      <c r="L23" s="51" t="s">
        <v>206</v>
      </c>
      <c r="M23" s="3"/>
      <c r="N23" s="3"/>
      <c r="O23" s="3"/>
      <c r="P23" s="3"/>
    </row>
    <row r="24" ht="107" spans="1:12">
      <c r="A24" s="11"/>
      <c r="B24" s="15" t="s">
        <v>207</v>
      </c>
      <c r="C24" s="15" t="s">
        <v>208</v>
      </c>
      <c r="D24" s="15">
        <v>6</v>
      </c>
      <c r="E24" s="37" t="s">
        <v>209</v>
      </c>
      <c r="F24" s="37" t="s">
        <v>210</v>
      </c>
      <c r="G24" s="39" t="s">
        <v>211</v>
      </c>
      <c r="H24" s="15" t="s">
        <v>212</v>
      </c>
      <c r="I24" s="11" t="s">
        <v>100</v>
      </c>
      <c r="J24" s="11">
        <v>6</v>
      </c>
      <c r="K24" s="50">
        <f t="shared" si="0"/>
        <v>0</v>
      </c>
      <c r="L24" s="51" t="s">
        <v>213</v>
      </c>
    </row>
    <row r="25" s="3" customFormat="1" ht="122" spans="1:12">
      <c r="A25" s="11"/>
      <c r="B25" s="15" t="s">
        <v>214</v>
      </c>
      <c r="C25" s="16" t="s">
        <v>215</v>
      </c>
      <c r="D25" s="22">
        <v>5</v>
      </c>
      <c r="E25" s="16" t="s">
        <v>216</v>
      </c>
      <c r="F25" s="37" t="s">
        <v>217</v>
      </c>
      <c r="G25" s="37" t="s">
        <v>218</v>
      </c>
      <c r="H25" s="15" t="s">
        <v>219</v>
      </c>
      <c r="I25" s="11" t="s">
        <v>100</v>
      </c>
      <c r="J25" s="11">
        <v>2.63</v>
      </c>
      <c r="K25" s="50">
        <f t="shared" si="0"/>
        <v>2.37</v>
      </c>
      <c r="L25" s="51" t="s">
        <v>220</v>
      </c>
    </row>
    <row r="26" s="3" customFormat="1" ht="92" spans="1:12">
      <c r="A26" s="11"/>
      <c r="B26" s="15" t="s">
        <v>221</v>
      </c>
      <c r="C26" s="21" t="s">
        <v>222</v>
      </c>
      <c r="D26" s="11">
        <v>4</v>
      </c>
      <c r="E26" s="28" t="s">
        <v>223</v>
      </c>
      <c r="F26" s="28" t="s">
        <v>224</v>
      </c>
      <c r="G26" s="40" t="s">
        <v>225</v>
      </c>
      <c r="H26" s="38" t="s">
        <v>226</v>
      </c>
      <c r="I26" s="11" t="s">
        <v>100</v>
      </c>
      <c r="J26" s="11">
        <v>0</v>
      </c>
      <c r="K26" s="50">
        <f t="shared" si="0"/>
        <v>4</v>
      </c>
      <c r="L26" s="51" t="s">
        <v>227</v>
      </c>
    </row>
    <row r="27" s="3" customFormat="1" ht="46" spans="1:12">
      <c r="A27" s="11" t="s">
        <v>228</v>
      </c>
      <c r="B27" s="11" t="s">
        <v>229</v>
      </c>
      <c r="C27" s="16" t="s">
        <v>230</v>
      </c>
      <c r="D27" s="22">
        <v>4</v>
      </c>
      <c r="E27" s="28" t="s">
        <v>231</v>
      </c>
      <c r="F27" s="41" t="s">
        <v>232</v>
      </c>
      <c r="G27" s="28" t="s">
        <v>233</v>
      </c>
      <c r="H27" s="11" t="s">
        <v>234</v>
      </c>
      <c r="I27" s="11" t="s">
        <v>100</v>
      </c>
      <c r="J27" s="11">
        <v>4</v>
      </c>
      <c r="K27" s="50">
        <f t="shared" si="0"/>
        <v>0</v>
      </c>
      <c r="L27" s="51" t="s">
        <v>235</v>
      </c>
    </row>
    <row r="28" s="3" customFormat="1" ht="122" spans="1:12">
      <c r="A28" s="11"/>
      <c r="B28" s="23" t="s">
        <v>236</v>
      </c>
      <c r="C28" s="24" t="s">
        <v>237</v>
      </c>
      <c r="D28" s="11">
        <v>4</v>
      </c>
      <c r="E28" s="28" t="s">
        <v>238</v>
      </c>
      <c r="F28" s="35" t="s">
        <v>239</v>
      </c>
      <c r="G28" s="41" t="s">
        <v>240</v>
      </c>
      <c r="H28" s="11" t="s">
        <v>241</v>
      </c>
      <c r="I28" s="11" t="s">
        <v>100</v>
      </c>
      <c r="J28" s="11">
        <v>4</v>
      </c>
      <c r="K28" s="50">
        <f t="shared" si="0"/>
        <v>0</v>
      </c>
      <c r="L28" s="51" t="s">
        <v>242</v>
      </c>
    </row>
    <row r="29" s="3" customFormat="1" ht="137" spans="1:12">
      <c r="A29" s="11"/>
      <c r="B29" s="11" t="s">
        <v>243</v>
      </c>
      <c r="C29" s="25" t="s">
        <v>244</v>
      </c>
      <c r="D29" s="12">
        <v>4</v>
      </c>
      <c r="E29" s="39" t="s">
        <v>245</v>
      </c>
      <c r="F29" s="42" t="s">
        <v>246</v>
      </c>
      <c r="G29" s="43" t="s">
        <v>247</v>
      </c>
      <c r="H29" s="44" t="s">
        <v>248</v>
      </c>
      <c r="I29" s="11" t="s">
        <v>100</v>
      </c>
      <c r="J29" s="11">
        <v>1</v>
      </c>
      <c r="K29" s="50">
        <f t="shared" si="0"/>
        <v>3</v>
      </c>
      <c r="L29" s="51" t="s">
        <v>249</v>
      </c>
    </row>
    <row r="30" s="3" customFormat="1" ht="76" spans="1:12">
      <c r="A30" s="11"/>
      <c r="B30" s="11" t="s">
        <v>250</v>
      </c>
      <c r="C30" s="11" t="s">
        <v>49</v>
      </c>
      <c r="D30" s="12">
        <v>8</v>
      </c>
      <c r="E30" s="28" t="s">
        <v>251</v>
      </c>
      <c r="F30" s="28" t="s">
        <v>252</v>
      </c>
      <c r="G30" s="28" t="s">
        <v>253</v>
      </c>
      <c r="H30" s="11" t="s">
        <v>254</v>
      </c>
      <c r="I30" s="11" t="s">
        <v>100</v>
      </c>
      <c r="J30" s="11">
        <v>4</v>
      </c>
      <c r="K30" s="50">
        <f t="shared" si="0"/>
        <v>4</v>
      </c>
      <c r="L30" s="51" t="s">
        <v>255</v>
      </c>
    </row>
    <row r="31" s="2" customFormat="1" spans="1:12">
      <c r="A31" s="26" t="s">
        <v>9</v>
      </c>
      <c r="B31" s="26"/>
      <c r="C31" s="26"/>
      <c r="D31" s="27">
        <f>SUM(D5:D30)</f>
        <v>100</v>
      </c>
      <c r="E31" s="26"/>
      <c r="F31" s="26"/>
      <c r="G31" s="26"/>
      <c r="H31" s="26"/>
      <c r="I31" s="11"/>
      <c r="J31" s="11">
        <f>SUM(J5:J30)</f>
        <v>60.37</v>
      </c>
      <c r="K31" s="52"/>
      <c r="L31" s="53"/>
    </row>
    <row r="32" spans="3:4">
      <c r="C32" s="3"/>
      <c r="D32" s="3"/>
    </row>
    <row r="33" spans="6:11">
      <c r="F33" s="45"/>
      <c r="G33" s="46"/>
      <c r="H33" s="47"/>
      <c r="J33" s="3"/>
      <c r="K33" s="3"/>
    </row>
    <row r="34" spans="7:11">
      <c r="G34" s="46"/>
      <c r="H34" s="47"/>
      <c r="J34" s="3"/>
      <c r="K34" s="3"/>
    </row>
    <row r="35" spans="7:12">
      <c r="G35" s="46"/>
      <c r="H35" s="47"/>
      <c r="J35" s="3"/>
      <c r="K35" s="3"/>
      <c r="L35" s="46"/>
    </row>
    <row r="36" spans="6:12">
      <c r="F36" s="45"/>
      <c r="G36" s="46"/>
      <c r="H36" s="47"/>
      <c r="J36" s="3"/>
      <c r="K36" s="3"/>
      <c r="L36" s="46"/>
    </row>
    <row r="37" spans="10:12">
      <c r="J37" s="3"/>
      <c r="K37" s="3"/>
      <c r="L37" s="46"/>
    </row>
    <row r="38" spans="10:12">
      <c r="J38" s="3"/>
      <c r="K38" s="3"/>
      <c r="L38" s="46"/>
    </row>
    <row r="39" spans="10:12">
      <c r="J39" s="3"/>
      <c r="K39" s="3"/>
      <c r="L39" s="46"/>
    </row>
    <row r="40" spans="10:11">
      <c r="J40" s="3"/>
      <c r="K40" s="3"/>
    </row>
  </sheetData>
  <mergeCells count="13">
    <mergeCell ref="A1:L1"/>
    <mergeCell ref="A2:L2"/>
    <mergeCell ref="A3:L3"/>
    <mergeCell ref="A5:A10"/>
    <mergeCell ref="A11:A19"/>
    <mergeCell ref="A20:A26"/>
    <mergeCell ref="A27:A30"/>
    <mergeCell ref="B5:B6"/>
    <mergeCell ref="B7:B8"/>
    <mergeCell ref="B9:B10"/>
    <mergeCell ref="B11:B14"/>
    <mergeCell ref="B15:B19"/>
    <mergeCell ref="B20:B23"/>
  </mergeCells>
  <pageMargins left="0.393700787401575" right="0.393700787401575" top="0.590551181102362" bottom="0.590551181102362" header="0.31496062992126" footer="0.31496062992126"/>
  <pageSetup paperSize="9" scale="82" fitToHeight="0" orientation="landscape"/>
  <headerFooter>
    <oddFooter>&amp;C第 &amp;P 页，共 &amp;N 页</oddFooter>
  </headerFooter>
  <rowBreaks count="1" manualBreakCount="1">
    <brk id="1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评分明细表</vt:lpstr>
      <vt:lpstr>指标表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Revo. Lin</cp:lastModifiedBy>
  <dcterms:created xsi:type="dcterms:W3CDTF">2006-09-18T11:21:00Z</dcterms:created>
  <cp:lastPrinted>2022-10-15T07:38:00Z</cp:lastPrinted>
  <dcterms:modified xsi:type="dcterms:W3CDTF">2023-10-16T15:02:14Z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2052-6.2.1.8344</vt:lpwstr>
  </property>
  <property fmtid="{D5CDD505-2E9C-101B-9397-08002B2CF9AE}" pid="3" name="ICV">
    <vt:lpwstr>F6904B665CF3337BF6DF2C654BF67559_43</vt:lpwstr>
  </property>
  <property fmtid="{D5CDD505-2E9C-101B-9397-08002B2CF9AE}" pid="4" name="KSOReadingLayout">
    <vt:bool>false</vt:bool>
  </property>
</Properties>
</file>