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6"/>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<sst xmlns="http://schemas.openxmlformats.org/spreadsheetml/2006/main" count="1404" uniqueCount="464">
  <si>
    <t>01-1表</t>
  </si>
  <si>
    <t>2025年财务收支预算总表</t>
  </si>
  <si>
    <t>单位:万元</t>
  </si>
  <si>
    <t>收        入</t>
  </si>
  <si>
    <t>支        出</t>
  </si>
  <si>
    <t>项      目</t>
  </si>
  <si>
    <t>2025年预算数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</si>
  <si>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</si>
  <si>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</si>
  <si>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</si>
  <si>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</si>
  <si>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</si>
  <si>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</si>
  <si>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</si>
  <si>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</si>
  <si>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</si>
  <si>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</si>
  <si>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</si>
  <si>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</si>
  <si>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</si>
  <si>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</si>
  <si>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</si>
  <si>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</si>
  <si>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</si>
  <si>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</si>
  <si>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</si>
  <si>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</si>
  <si>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</si>
  <si>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</si>
  <si>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</si>
  <si>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</si>
  <si>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</si>
  <si>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</si>
  <si>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</si>
  <si>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</si>
  <si>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</si>
  <si>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</si>
  <si>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</si>
  <si>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</si>
  <si>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</si>
  <si>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</si>
  <si>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</si>
  <si>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t>
  </si>
  <si>
    <t>2</t>
  </si>
  <si>
    <t>3</t>
  </si>
  <si>
    <t>4</t>
  </si>
  <si>
    <t>5</t>
  </si>
  <si>
    <t>6</t>
  </si>
  <si>
    <t>7</t>
  </si>
  <si>
    <t>8</t>
  </si>
  <si>
    <t>9</t>
  </si>
  <si>
    <t>102001</t>
  </si>
  <si>
    <t>通海县发展和改革局</t>
  </si>
  <si>
    <t>01-3表</t>
  </si>
  <si>
    <t>2025年部门支出预算表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</si>
  <si>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</si>
  <si>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</si>
  <si>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</si>
  <si>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</si>
  <si>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</si>
  <si>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</si>
  <si>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</si>
  <si>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</si>
  <si>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</si>
  <si>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</si>
  <si>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10</t>
  </si>
  <si>
    <t>201</t>
  </si>
  <si>
    <t>一般公共服务支出</t>
  </si>
  <si>
    <t>20104</t>
  </si>
  <si>
    <t>发展与改革事务</t>
  </si>
  <si>
    <t>2010401</t>
  </si>
  <si>
    <t>行政运行</t>
  </si>
  <si>
    <t>206</t>
  </si>
  <si>
    <t>科学技术支出</t>
  </si>
  <si>
    <t>20699</t>
  </si>
  <si>
    <t>其他科学技术支出</t>
  </si>
  <si>
    <t>2069999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</si>
  <si>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</si>
  <si>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</si>
  <si>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</si>
  <si>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</si>
  <si>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</si>
  <si>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</si>
  <si>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</si>
  <si>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</si>
  <si>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</si>
  <si>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</si>
  <si>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</si>
  <si>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</si>
  <si>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</si>
  <si>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</si>
  <si>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</si>
  <si>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</si>
  <si>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</si>
  <si>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</si>
  <si>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</si>
  <si>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</si>
  <si>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</si>
  <si>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</si>
  <si>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</si>
  <si>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</si>
  <si>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</si>
  <si>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</si>
  <si>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</si>
  <si>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</si>
  <si>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</si>
  <si>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</si>
  <si>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21399</t>
  </si>
  <si>
    <t>其他农林水支出</t>
  </si>
  <si>
    <t>2139999</t>
  </si>
  <si>
    <t>221</t>
  </si>
  <si>
    <t>住房保障支出</t>
  </si>
  <si>
    <t>22102</t>
  </si>
  <si>
    <t>住房改革支出</t>
  </si>
  <si>
    <t>2210201</t>
  </si>
  <si>
    <t>住房公积金</t>
  </si>
  <si>
    <t>222</t>
  </si>
  <si>
    <t>粮油物资储备支出</t>
  </si>
  <si>
    <t>22201</t>
  </si>
  <si>
    <t>粮油物资事务</t>
  </si>
  <si>
    <t>2220199</t>
  </si>
  <si>
    <t>其他粮油物资事务支出</t>
  </si>
  <si>
    <t>22204</t>
  </si>
  <si>
    <t>粮油储备</t>
  </si>
  <si>
    <t>2220499</t>
  </si>
  <si>
    <t>其他粮油储备支出</t>
  </si>
  <si>
    <t>合  计</t>
  </si>
  <si>
    <t>02-1表</t>
  </si>
  <si>
    <t>2025年财政拨款收支预算总表</t>
  </si>
  <si>
    <t>预算数</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</si>
  <si>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</si>
  <si>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</si>
  <si>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</si>
  <si>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</si>
  <si>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</si>
  <si>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</si>
  <si>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</si>
  <si>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</si>
  <si>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</si>
  <si>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</si>
  <si>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02-2表</t>
  </si>
  <si>
    <t>2025年一般公共预算支出预算表（按功能科目分类）</t>
  </si>
  <si>
    <t>部门预算支出功能分类科目</t>
  </si>
  <si>
    <t>人员经费</t>
  </si>
  <si>
    <t>公用经费</t>
  </si>
  <si>
    <t>03表</t>
  </si>
  <si>
    <t>2025年一般公共预算“三公”经费支出预算表</t>
  </si>
  <si>
    <t>“三公”经费合计</t>
  </si>
  <si>
    <t>因公出国（境）费</t>
  </si>
  <si>
    <t>公务用车购置及运行费</t>
  </si>
  <si>
    <t>公务接待费</t>
  </si>
  <si>
    <t>公务用车购置费</t>
  </si>
  <si>
    <t>公务用车运行费</t>
  </si>
  <si>
    <t>04表</t>
  </si>
  <si>
    <t>2025年部门基本支出预算表</t>
  </si>
  <si>
    <t>项目单位</t>
  </si>
  <si>
    <t>项目代码</t>
  </si>
  <si>
    <t>项目名称</t>
  </si>
  <si>
    <t>功能科目编码</t>
  </si>
  <si>
    <t>功能科目名称</t>
  </si>
  <si>
    <t>部门经济科目部门</t>
  </si>
  <si>
    <t>部门经济科目名称</t>
  </si>
  <si>
    <t>资金来源</t>
  </si>
  <si>
    <t>财政拨款结转结余</t>
  </si>
  <si>
    <t>总计</t>
  </si>
  <si>
    <t>一般公共预算资金</t>
  </si>
  <si>
    <t>全年数</t>
  </si>
  <si>
    <t>其中：转隶人员公用经费</t>
  </si>
  <si>
    <t>已提前安排</t>
  </si>
  <si>
    <t>抵扣上年垫付资金</t>
  </si>
  <si>
    <t>本次下达</t>
  </si>
  <si>
    <t>另文下达</t>
  </si>
  <si>
    <t>530423210000000003548</t>
  </si>
  <si>
    <t>行政人员支出工资</t>
  </si>
  <si>
    <t>30101</t>
  </si>
  <si>
    <t>基本工资</t>
  </si>
  <si>
    <t>30102</t>
  </si>
  <si>
    <t>津贴补贴</t>
  </si>
  <si>
    <t>30103</t>
  </si>
  <si>
    <t>奖金</t>
  </si>
  <si>
    <t>530423210000000003550</t>
  </si>
  <si>
    <t>社会保障缴费</t>
  </si>
  <si>
    <t>30112</t>
  </si>
  <si>
    <t>其他社会保障缴费</t>
  </si>
  <si>
    <t>30108</t>
  </si>
  <si>
    <t>机关事业单位基本养老保险缴费</t>
  </si>
  <si>
    <t>30110</t>
  </si>
  <si>
    <t>职工基本医疗保险缴费</t>
  </si>
  <si>
    <t>30111</t>
  </si>
  <si>
    <t>公务员医疗补助缴费</t>
  </si>
  <si>
    <t>530423210000000003551</t>
  </si>
  <si>
    <t>30113</t>
  </si>
  <si>
    <t>530423210000000003552</t>
  </si>
  <si>
    <t>对个人和家庭的补助</t>
  </si>
  <si>
    <t>30305</t>
  </si>
  <si>
    <t>生活补助</t>
  </si>
  <si>
    <t>530423210000000003554</t>
  </si>
  <si>
    <t>公车购置及运维费</t>
  </si>
  <si>
    <t>30231</t>
  </si>
  <si>
    <t>公务用车运行维护费</t>
  </si>
  <si>
    <t>530423210000000003555</t>
  </si>
  <si>
    <t>行政人员公务交通补贴</t>
  </si>
  <si>
    <t>30239</t>
  </si>
  <si>
    <t>其他交通费用</t>
  </si>
  <si>
    <t>530423210000000003556</t>
  </si>
  <si>
    <t>工会经费</t>
  </si>
  <si>
    <t>30228</t>
  </si>
  <si>
    <t>530423210000000003557</t>
  </si>
  <si>
    <t>一般公共经费</t>
  </si>
  <si>
    <t>30201</t>
  </si>
  <si>
    <t>办公费</t>
  </si>
  <si>
    <t>30202</t>
  </si>
  <si>
    <t>印刷费</t>
  </si>
  <si>
    <t>30205</t>
  </si>
  <si>
    <t>水费</t>
  </si>
  <si>
    <t>30206</t>
  </si>
  <si>
    <t>电费</t>
  </si>
  <si>
    <t>30207</t>
  </si>
  <si>
    <t>邮电费</t>
  </si>
  <si>
    <t>30211</t>
  </si>
  <si>
    <t>差旅费</t>
  </si>
  <si>
    <t>30215</t>
  </si>
  <si>
    <t>会议费</t>
  </si>
  <si>
    <t>30299</t>
  </si>
  <si>
    <t>其他商品和服务支出</t>
  </si>
  <si>
    <t>530423221100000487683</t>
  </si>
  <si>
    <t>30217</t>
  </si>
  <si>
    <t>530423231100001486164</t>
  </si>
  <si>
    <t>人员经费预留</t>
  </si>
  <si>
    <t>30199</t>
  </si>
  <si>
    <t>其他工资福利支出</t>
  </si>
  <si>
    <t>530423231100001486165</t>
  </si>
  <si>
    <t>综合效能考核奖</t>
  </si>
  <si>
    <t>530423231100001486166</t>
  </si>
  <si>
    <t>福利费经费</t>
  </si>
  <si>
    <t>30229</t>
  </si>
  <si>
    <t>福利费</t>
  </si>
  <si>
    <t>530423231100001486171</t>
  </si>
  <si>
    <t>编外人员工资</t>
  </si>
  <si>
    <t>05-1表</t>
  </si>
  <si>
    <t>2025年部门项目支出预算表</t>
  </si>
  <si>
    <t>项目分类</t>
  </si>
  <si>
    <t>本年拨款</t>
  </si>
  <si>
    <t>其中：本次下达</t>
  </si>
  <si>
    <t>滇中引水工作经费</t>
  </si>
  <si>
    <t>311 专项业务类</t>
  </si>
  <si>
    <t>530423241100002394520</t>
  </si>
  <si>
    <t>防空地下室易地建设经费</t>
  </si>
  <si>
    <t>530423251100003758486</t>
  </si>
  <si>
    <t>通海县粮食执法监管及统计调查经费</t>
  </si>
  <si>
    <t>312 民生类</t>
  </si>
  <si>
    <t>530423221100000279007</t>
  </si>
  <si>
    <t>通海县县级救灾物资管理工作经费</t>
  </si>
  <si>
    <t>530423221100000278804</t>
  </si>
  <si>
    <t>30227</t>
  </si>
  <si>
    <t>委托业务费</t>
  </si>
  <si>
    <t>通海县重点项目前期（基金）工作经费</t>
  </si>
  <si>
    <t>313 事业发展类</t>
  </si>
  <si>
    <t>530423231100001551573</t>
  </si>
  <si>
    <t>通海县重点项目前期工作经费</t>
  </si>
  <si>
    <t>530423221100000278884</t>
  </si>
  <si>
    <t>遗属补助经费</t>
  </si>
  <si>
    <t>530423251100003716909</t>
  </si>
  <si>
    <t>05-2表</t>
  </si>
  <si>
    <t>2025年项目支出绩效目标表</t>
  </si>
  <si>
    <t>单位名称、项目名称</t>
  </si>
  <si>
    <t>项目年度绩效目标</t>
  </si>
  <si>
    <t>一级指标</t>
  </si>
  <si>
    <t>二级指标</t>
  </si>
  <si>
    <t>三级指标</t>
  </si>
  <si>
    <t>指标性质</t>
  </si>
  <si>
    <t>指标值</t>
  </si>
  <si>
    <t>度量单位</t>
  </si>
  <si>
    <t>指标属性</t>
  </si>
  <si>
    <t>指标内容</t>
  </si>
  <si>
    <t>根据《通海县人民政府办公室关于印发通海县重大项目谋划工作方案的通知》（通政办发〔2021〕29号）、《云南省人民政府关于印发2023年推动经济稳进提质政策措施的通知》、《云南省推进有效投资重要项目协调机制关于印发云南省大抓项目提速专项行动实施方案的通知》等文件精神，为提供2025年固定资产投资稳步增长项目支撑，我县拟实施重大项目前期工作。县级重大项目前期工作经费投资计划由乡镇（街道）、县属相关部门、园区管委会、平台公司按照需求编制并报送县发改局投资股，县发改局投资股负责对上报的投资计划进行审核并报局领导同意后，广泛征求和听取意见建议；经县发改局党组会议研究通过，提请县人民政府研究确定后，由县发改局下达投资计划，县财政局安排资金拨付。资金下达后由项目实施单位用于开展重大项目的前期工作，包括课题调研、项目规划、项目建议书、可行研究报告或项目申请报告、初步设计、咨询、评估和报批、建设资金筹措，以及属于项目前期工作范畴的相关工作。进一步推进重大项目建设，确保项目能够尽快落地形成实物工作量产生投资。</t>
  </si>
  <si>
    <t>产出指标</t>
  </si>
  <si>
    <t>数量指标</t>
  </si>
  <si>
    <t>项目前期审批数量</t>
  </si>
  <si>
    <t>&gt;=</t>
  </si>
  <si>
    <t>1.00</t>
  </si>
  <si>
    <t>个</t>
  </si>
  <si>
    <t>定量指标</t>
  </si>
  <si>
    <t>反映整个年度项目前期工作经费用于项目前期审批的数量。</t>
  </si>
  <si>
    <t>时效指标</t>
  </si>
  <si>
    <t>按时完成及时率</t>
  </si>
  <si>
    <t>60</t>
  </si>
  <si>
    <t>%</t>
  </si>
  <si>
    <t>反映项目是否及时完工。完成率=实际完成数/计划完成数*100%。</t>
  </si>
  <si>
    <t>项目开展时限</t>
  </si>
  <si>
    <t>=</t>
  </si>
  <si>
    <t>年</t>
  </si>
  <si>
    <t>反映项目开展年度是否在2025年度开展。</t>
  </si>
  <si>
    <t>效益指标</t>
  </si>
  <si>
    <t>经济效益</t>
  </si>
  <si>
    <t>资金拨付率</t>
  </si>
  <si>
    <t>反映项目资金是否拨付到位。资金拨付率=实际拨付数/计划拨付数*100%。</t>
  </si>
  <si>
    <t>满意度指标</t>
  </si>
  <si>
    <t>服务对象满意度</t>
  </si>
  <si>
    <t>项目实施单位满意度</t>
  </si>
  <si>
    <t>反映项目实施单位在申报项目前期工作经费过程中，对牵头单位满意度。项目实施单位满意度=满意数量/总调查数*100%。</t>
  </si>
  <si>
    <t>粮食执法监管经费1万元。完成全县“春节”、“元旦”“五一”、“国庆”、“中秋”等重大节日期间专项市场检查；完成国家政策性粮食库存数量及质量的全面大检查，为国家查清家底、管好质量，保证平时管得好，急时调得动，调动用得上；开展夏、秋粮收购市场检查，维全县粮食流秩序；做好域外来粮风险监测，不让不安全口粮流入我县粮食市场；开展价格、质量、经营综合性执法检查，全面做好全县粮食保供稳价工作，为社会稳定打牢物质基础。
粮食统计调查经费2万元。按月度进行粮食产业经济统计调查及分析；按月度进行市场价格监测及月度分析；按月度进行粮食购销存数据统计及月度分析；完成粮食供需平衡调查（口粮需求）；完成粮食供需平衡调查（加工转化用粮）；完成年度粮食供需平衡调查报告、年度粮食产业经济报告、年度粮食仓储设施统计报告、年度粮食从业人员统计报告、年度粮油购销存统计报告。通过统计大数据反应我县粮食供求变化，及产需缺口，为政府制定相关粮食政策、实行宏观调控提供重要的决策依据，引导我县粮食合理有序流通、保持粮食市场基本稳定，粮食安全应急体系运转有序。</t>
  </si>
  <si>
    <t>进行监督检查次数</t>
  </si>
  <si>
    <t>12</t>
  </si>
  <si>
    <t>次</t>
  </si>
  <si>
    <t>反映2025年1-12月完成监督检查次数。得分=对应的进行监督检查次数</t>
  </si>
  <si>
    <t>检查及时性</t>
  </si>
  <si>
    <t>反映项目开展时限。</t>
  </si>
  <si>
    <t>社会效益</t>
  </si>
  <si>
    <t>应急网点成品大米质量抽检率</t>
  </si>
  <si>
    <t>反映2025年度完成我县应急网点成粮大米质量抽检占比。应急网点成品大米质量抽检率=抽检合格数/总抽检数*100%。</t>
  </si>
  <si>
    <t>储备粮质量抽检率</t>
  </si>
  <si>
    <t>反映2025年度完成我县储备粮质量抽检占比。储备粮质量抽检率=抽检合格数/总抽检数*100%。</t>
  </si>
  <si>
    <t>社会公众满意度</t>
  </si>
  <si>
    <t>反映社会公众对项目开展的满意度。社会公众满意度=问卷调查满意数/总调查问卷数*100%</t>
  </si>
  <si>
    <t>完成2025年遗属补助发放。</t>
  </si>
  <si>
    <t>发放人数</t>
  </si>
  <si>
    <t>人</t>
  </si>
  <si>
    <t>反映发放人数情况。</t>
  </si>
  <si>
    <t>发放年度</t>
  </si>
  <si>
    <t>反映发放的年度。</t>
  </si>
  <si>
    <t>完成资金发放率</t>
  </si>
  <si>
    <t>反映资金发放的到位情况。</t>
  </si>
  <si>
    <t>年人均收入提高</t>
  </si>
  <si>
    <t>13648</t>
  </si>
  <si>
    <t>元</t>
  </si>
  <si>
    <t>反映年人均收入情况。</t>
  </si>
  <si>
    <t>遗属对资金发放的满意程度</t>
  </si>
  <si>
    <t>反映遗属对资金发放的满意情况。</t>
  </si>
  <si>
    <t>根据县住建局公用经费使用情况，鉴于我单位有人防办行政事业性收费（防空地下室易地建设费），结合非税收入考核办法，我单位2025年预计有38.55万的收入，该收入将用于弥补办公经费不足。</t>
  </si>
  <si>
    <t>公用经费保障人数</t>
  </si>
  <si>
    <t>反映公用经费保障部门正常运转的在职人数情况。</t>
  </si>
  <si>
    <t>年度以内完成</t>
  </si>
  <si>
    <t>反映公用经费保障部门2025年正常运转的情况。</t>
  </si>
  <si>
    <t>部门运转</t>
  </si>
  <si>
    <t>正常运转</t>
  </si>
  <si>
    <t>定性指标</t>
  </si>
  <si>
    <t>反映部门（单位）正常运转情况。</t>
  </si>
  <si>
    <t>90</t>
  </si>
  <si>
    <t>反映社会公众对部门（单位）履职情况的满意程度。</t>
  </si>
  <si>
    <t>单位人员满意度</t>
  </si>
  <si>
    <t>反映部门（单位）人员对公用经费保障的满意程度。</t>
  </si>
  <si>
    <t>2025年20万元用于县级储备物资主要用于救灾物资储备单位管理储存县级救灾物资所发生的仓库占用费、仓库维护费、物资保险费、物资维护保养费、人工费、物资短途装运费、安全消防演练消防器材配备费和物资管理业务培训费等项目费用支出，提升县级应对重大自然灾害或其他突发事件处置能力，增强公众对县委、县政府处置突发问题和维护社会稳定的信心，人民群众生命安全、生活保障和工作秩序将得到全方位的保障，党和政府在人民心中的形象将全面提升。</t>
  </si>
  <si>
    <t>储备救灾物资种类需求数量</t>
  </si>
  <si>
    <t>反映实际储备救灾物资种类需求数量。</t>
  </si>
  <si>
    <t>质量指标</t>
  </si>
  <si>
    <t>调运误差率</t>
  </si>
  <si>
    <t>0.00</t>
  </si>
  <si>
    <t>反映物资调运误差率。</t>
  </si>
  <si>
    <t>物资调运时间</t>
  </si>
  <si>
    <t>&lt;=</t>
  </si>
  <si>
    <t>小时</t>
  </si>
  <si>
    <t>反映物资调运时间。</t>
  </si>
  <si>
    <t>社会需求率</t>
  </si>
  <si>
    <t>30</t>
  </si>
  <si>
    <t>反映项目开展对社会公众需求率。</t>
  </si>
  <si>
    <t>物资接收满意度</t>
  </si>
  <si>
    <t>反映物资接收满意度。</t>
  </si>
  <si>
    <t>采购办公桌椅4套，沙发1套，茶几2张。编外人员工资36000元。</t>
  </si>
  <si>
    <t>采购办公用品数量</t>
  </si>
  <si>
    <t>种</t>
  </si>
  <si>
    <t>反映采购数量情况。</t>
  </si>
  <si>
    <t>商品验收合格率</t>
  </si>
  <si>
    <t>反映商品验收合格率</t>
  </si>
  <si>
    <t>采购商品使用年限</t>
  </si>
  <si>
    <t>反映商品使用寿命。</t>
  </si>
  <si>
    <t>反映商品购买后资金拨付情况。</t>
  </si>
  <si>
    <t>商品使用满意度</t>
  </si>
  <si>
    <t>反映商品购买后，使用时满意度情况。</t>
  </si>
  <si>
    <t>06表</t>
  </si>
  <si>
    <t>2025年政府性基金预算支出预算表</t>
  </si>
  <si>
    <t>单位名称</t>
  </si>
  <si>
    <t>本年政府性基金预算支出</t>
  </si>
  <si>
    <t>07表</t>
  </si>
  <si>
    <t>2025年政府采购预算表</t>
  </si>
  <si>
    <t>预算项目</t>
  </si>
  <si>
    <t>采购项目</t>
  </si>
  <si>
    <t>采购品目</t>
  </si>
  <si>
    <t>计量单位</t>
  </si>
  <si>
    <t>数量</t>
  </si>
  <si>
    <t>面向中小企业预留资金</t>
  </si>
  <si>
    <t>单位名称（项目名称）</t>
  </si>
  <si>
    <t>政府性基金</t>
  </si>
  <si>
    <t>国有资本经营预算资金</t>
  </si>
  <si>
    <t>采购公车加油</t>
  </si>
  <si>
    <t>采购公车维修</t>
  </si>
  <si>
    <t>采购公车保险</t>
  </si>
  <si>
    <t>采购保密柜</t>
  </si>
  <si>
    <t>组</t>
  </si>
  <si>
    <t>采购会议费</t>
  </si>
  <si>
    <t>采购印刷费</t>
  </si>
  <si>
    <t>采购复印纸</t>
  </si>
  <si>
    <t>箱</t>
  </si>
  <si>
    <t>采购A4黑白打印机</t>
  </si>
  <si>
    <t>台</t>
  </si>
  <si>
    <t>采购多功能一体机</t>
  </si>
  <si>
    <t>采购文件柜</t>
  </si>
  <si>
    <t>采购沙发</t>
  </si>
  <si>
    <t>采购办公椅</t>
  </si>
  <si>
    <t>把</t>
  </si>
  <si>
    <t>采购办公桌</t>
  </si>
  <si>
    <t>张</t>
  </si>
  <si>
    <t>采购茶几</t>
  </si>
  <si>
    <t>08表</t>
  </si>
  <si>
    <t>2025年政府购买服务预算表</t>
  </si>
  <si>
    <t>政府购买服务项目</t>
  </si>
  <si>
    <t>政府购买服务指导性目录代码</t>
  </si>
  <si>
    <t>所属服务类别</t>
  </si>
  <si>
    <t>所属服务领域</t>
  </si>
  <si>
    <t>购买服务内容简述</t>
  </si>
  <si>
    <t>政府购买服务内容</t>
  </si>
  <si>
    <t>09-1表</t>
  </si>
  <si>
    <t>2025年对下转移支付预算表</t>
  </si>
  <si>
    <t>单位名称（项目）</t>
  </si>
  <si>
    <t>地区</t>
  </si>
  <si>
    <t>红塔区</t>
  </si>
  <si>
    <t>江川区</t>
  </si>
  <si>
    <t>澄江市</t>
  </si>
  <si>
    <t>通海县</t>
  </si>
  <si>
    <t>华宁县</t>
  </si>
  <si>
    <t>易门县</t>
  </si>
  <si>
    <t>峨山县</t>
  </si>
  <si>
    <t>新平县</t>
  </si>
  <si>
    <t>元江县</t>
  </si>
  <si>
    <t>高新区</t>
  </si>
  <si>
    <t>09-2表</t>
  </si>
  <si>
    <t>2025年对下转移支付绩效目标表</t>
  </si>
  <si>
    <t>10表</t>
  </si>
  <si>
    <t>2025年新增资产配置表</t>
  </si>
  <si>
    <t>资产类别</t>
  </si>
  <si>
    <t>资产分类代码.名称</t>
  </si>
  <si>
    <t>资产名称</t>
  </si>
  <si>
    <t>财政部门批复数（元）</t>
  </si>
  <si>
    <t>单价</t>
  </si>
  <si>
    <t>金额</t>
  </si>
  <si>
    <t>A05 家具和用品</t>
  </si>
  <si>
    <t>A05010204 茶几</t>
  </si>
  <si>
    <t>茶几</t>
  </si>
  <si>
    <t>A05010201 办公桌</t>
  </si>
  <si>
    <t>办公桌</t>
  </si>
  <si>
    <t>A02 设备</t>
  </si>
  <si>
    <t>A02021003 A4黑白打印机</t>
  </si>
  <si>
    <t>A4黑白双面打印机</t>
  </si>
  <si>
    <t>A05010401 三人沙发</t>
  </si>
  <si>
    <t>三人沙发</t>
  </si>
  <si>
    <t>A05010301 办公椅</t>
  </si>
  <si>
    <t>办公椅</t>
  </si>
  <si>
    <t>A02020400 多功能一体机</t>
  </si>
  <si>
    <t>多功能一体机</t>
  </si>
  <si>
    <t>A05010502 文件柜</t>
  </si>
  <si>
    <t>文件柜</t>
  </si>
  <si>
    <t>A05010402 单人沙发</t>
  </si>
  <si>
    <t>单人沙发</t>
  </si>
  <si>
    <t>A05010504 保密柜</t>
  </si>
  <si>
    <t>保密柜</t>
  </si>
  <si>
    <t>11表</t>
  </si>
  <si>
    <t>2025年上级补助项目支出预算表</t>
  </si>
  <si>
    <t>经济科目部门</t>
  </si>
  <si>
    <t>经济科目名称</t>
  </si>
  <si>
    <t>上级补助</t>
  </si>
  <si>
    <t>12表</t>
  </si>
  <si>
    <t>2025年部门项目中期规划预算表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</si>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</sst>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75">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 fillId="0" borderId="1"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5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4" fillId="0" borderId="0" xfId="0" applyFont="1" applyAlignment="1">
      <alignment horizontal="center" vertical="center"/>
    </xf>
    <xf numFmtId="0" fontId="3"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5" fillId="0" borderId="4"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"单位名称："&amp;"通海县发展和改革局"</f>
        <v>单位名称：通海县发展和改革局</v>
      </c>
      <c r="B4" s="5"/>
      <c r="C4" s="64"/>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849.450867</v>
      </c>
      <c r="C8" s="15" t="str">
        <f>"一"&amp;"、"&amp;"一般公共服务支出"</f>
        <v>一、一般公共服务支出</v>
      </c>
      <c r="D8" s="17">
        <v>365.491025</v>
      </c>
    </row>
    <row r="9" ht="22.5" customHeight="1" spans="1:4">
      <c r="A9" s="15" t="s">
        <v>9</v>
      </c>
      <c r="B9" s="17">
        <v>200</v>
      </c>
      <c r="C9" s="15" t="str">
        <f>"二"&amp;"、"&amp;"科学技术支出"</f>
        <v>二、科学技术支出</v>
      </c>
      <c r="D9" s="17">
        <v>300</v>
      </c>
    </row>
    <row r="10" ht="22.5" customHeight="1" spans="1:4">
      <c r="A10" s="15" t="s">
        <v>10</v>
      </c>
      <c r="B10" s="17"/>
      <c r="C10" s="15" t="str">
        <f>"三"&amp;"、"&amp;"社会保障和就业支出"</f>
        <v>三、社会保障和就业支出</v>
      </c>
      <c r="D10" s="17">
        <v>82.437728</v>
      </c>
    </row>
    <row r="11" ht="22.5" customHeight="1" spans="1:4">
      <c r="A11" s="15" t="s">
        <v>11</v>
      </c>
      <c r="B11" s="17"/>
      <c r="C11" s="15" t="str">
        <f>"四"&amp;"、"&amp;"卫生健康支出"</f>
        <v>四、卫生健康支出</v>
      </c>
      <c r="D11" s="17">
        <v>42.343314</v>
      </c>
    </row>
    <row r="12" ht="22.5" customHeight="1" spans="1:4">
      <c r="A12" s="15" t="s">
        <v>12</v>
      </c>
      <c r="B12" s="17">
        <v>4.432</v>
      </c>
      <c r="C12" s="15" t="str">
        <f>"五"&amp;"、"&amp;"城乡社区支出"</f>
        <v>五、城乡社区支出</v>
      </c>
      <c r="D12" s="17">
        <v>200</v>
      </c>
    </row>
    <row r="13" ht="22.5" customHeight="1" spans="1:4">
      <c r="A13" s="15" t="s">
        <v>13</v>
      </c>
      <c r="B13" s="17"/>
      <c r="C13" s="15" t="str">
        <f>"六"&amp;"、"&amp;"农林水支出"</f>
        <v>六、农林水支出</v>
      </c>
      <c r="D13" s="17">
        <v>4.432</v>
      </c>
    </row>
    <row r="14" ht="22.5" customHeight="1" spans="1:4">
      <c r="A14" s="15" t="s">
        <v>14</v>
      </c>
      <c r="B14" s="17"/>
      <c r="C14" s="15" t="str">
        <f>"七"&amp;"、"&amp;"住房保障支出"</f>
        <v>七、住房保障支出</v>
      </c>
      <c r="D14" s="17">
        <v>36.1788</v>
      </c>
    </row>
    <row r="15" ht="22.5" customHeight="1" spans="1:4">
      <c r="A15" s="15" t="s">
        <v>15</v>
      </c>
      <c r="B15" s="17"/>
      <c r="C15" s="15" t="str">
        <f>"八"&amp;"、"&amp;"粮油物资储备支出"</f>
        <v>八、粮油物资储备支出</v>
      </c>
      <c r="D15" s="17">
        <v>23</v>
      </c>
    </row>
    <row r="16" ht="22.5" customHeight="1" spans="1:4">
      <c r="A16" s="65" t="s">
        <v>16</v>
      </c>
      <c r="B16" s="17"/>
      <c r="C16" s="68"/>
      <c r="D16" s="17"/>
    </row>
    <row r="17" ht="22.5" customHeight="1" spans="1:4">
      <c r="A17" s="65" t="s">
        <v>17</v>
      </c>
      <c r="B17" s="17">
        <v>4.432</v>
      </c>
      <c r="C17" s="68"/>
      <c r="D17" s="17"/>
    </row>
    <row r="18" ht="22.5" customHeight="1" spans="1:4">
      <c r="A18" s="65"/>
      <c r="B18" s="17"/>
      <c r="C18" s="68"/>
      <c r="D18" s="17"/>
    </row>
    <row r="19" ht="22.5" customHeight="1" spans="1:4">
      <c r="A19" s="66" t="s">
        <v>18</v>
      </c>
      <c r="B19" s="67">
        <v>1053.882867</v>
      </c>
      <c r="C19" s="68" t="s">
        <v>19</v>
      </c>
      <c r="D19" s="67">
        <v>1053.882867</v>
      </c>
    </row>
    <row r="20" ht="22.5" customHeight="1" spans="1:4">
      <c r="A20" s="65" t="s">
        <v>20</v>
      </c>
      <c r="B20" s="17"/>
      <c r="C20" s="15" t="s">
        <v>21</v>
      </c>
      <c r="D20" s="49"/>
    </row>
    <row r="21" ht="22.5" customHeight="1" spans="1:4">
      <c r="A21" s="66" t="s">
        <v>22</v>
      </c>
      <c r="B21" s="67">
        <v>1053.882867</v>
      </c>
      <c r="C21" s="68" t="s">
        <v>23</v>
      </c>
      <c r="D21" s="67">
        <v>1053.882867</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tabSelected="1" workbookViewId="0">
      <pane ySplit="1" topLeftCell="A2" activePane="bottomLeft" state="frozen"/>
      <selection/>
      <selection pane="bottomLeft" activeCell="A1" sqref="A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1" t="s">
        <v>369</v>
      </c>
    </row>
    <row r="3" ht="37.5" customHeight="1" spans="1:6">
      <c r="A3" s="4" t="s">
        <v>370</v>
      </c>
      <c r="B3" s="4"/>
      <c r="C3" s="4"/>
      <c r="D3" s="4"/>
      <c r="E3" s="4"/>
      <c r="F3" s="4"/>
    </row>
    <row r="4" ht="18.75" customHeight="1" spans="1:6">
      <c r="A4" s="42" t="str">
        <f>"单位名称："&amp;"通海县发展和改革局"</f>
        <v>单位名称：通海县发展和改革局</v>
      </c>
      <c r="B4" s="42"/>
      <c r="C4" s="42"/>
      <c r="D4" s="43"/>
      <c r="E4" s="43"/>
      <c r="F4" s="44" t="s">
        <v>26</v>
      </c>
    </row>
    <row r="5" ht="18.75" customHeight="1" spans="1:6">
      <c r="A5" s="13" t="s">
        <v>371</v>
      </c>
      <c r="B5" s="13" t="s">
        <v>55</v>
      </c>
      <c r="C5" s="13" t="s">
        <v>56</v>
      </c>
      <c r="D5" s="45" t="s">
        <v>372</v>
      </c>
      <c r="E5" s="45"/>
      <c r="F5" s="45"/>
    </row>
    <row r="6" ht="18.75" customHeight="1" spans="1:6">
      <c r="A6" s="13" t="s">
        <v>55</v>
      </c>
      <c r="B6" s="13" t="s">
        <v>55</v>
      </c>
      <c r="C6" s="13" t="s">
        <v>56</v>
      </c>
      <c r="D6" s="45" t="s">
        <v>31</v>
      </c>
      <c r="E6" s="45" t="s">
        <v>58</v>
      </c>
      <c r="F6" s="45" t="s">
        <v>59</v>
      </c>
    </row>
    <row r="7" ht="18.75" customHeight="1" spans="1:6">
      <c r="A7" s="14" t="s">
        <v>42</v>
      </c>
      <c r="B7" s="14"/>
      <c r="C7" s="14" t="s">
        <v>43</v>
      </c>
      <c r="D7" s="14" t="s">
        <v>45</v>
      </c>
      <c r="E7" s="14" t="s">
        <v>46</v>
      </c>
      <c r="F7" s="14" t="s">
        <v>47</v>
      </c>
    </row>
    <row r="8" ht="20.25" customHeight="1" spans="1:6">
      <c r="A8" s="16" t="s">
        <v>52</v>
      </c>
      <c r="B8" s="16" t="s">
        <v>99</v>
      </c>
      <c r="C8" s="16" t="s">
        <v>100</v>
      </c>
      <c r="D8" s="17">
        <v>200</v>
      </c>
      <c r="E8" s="17"/>
      <c r="F8" s="17">
        <v>200</v>
      </c>
    </row>
    <row r="9" ht="20.25" customHeight="1" spans="1:6">
      <c r="A9" s="16" t="s">
        <v>52</v>
      </c>
      <c r="B9" s="46" t="s">
        <v>101</v>
      </c>
      <c r="C9" s="46" t="s">
        <v>102</v>
      </c>
      <c r="D9" s="17">
        <v>200</v>
      </c>
      <c r="E9" s="17"/>
      <c r="F9" s="17">
        <v>200</v>
      </c>
    </row>
    <row r="10" ht="20.25" customHeight="1" spans="1:6">
      <c r="A10" s="16" t="s">
        <v>52</v>
      </c>
      <c r="B10" s="47" t="s">
        <v>103</v>
      </c>
      <c r="C10" s="47" t="s">
        <v>104</v>
      </c>
      <c r="D10" s="17">
        <v>200</v>
      </c>
      <c r="E10" s="17"/>
      <c r="F10" s="17">
        <v>200</v>
      </c>
    </row>
    <row r="11" ht="20.25" customHeight="1" spans="1:6">
      <c r="A11" s="48" t="s">
        <v>126</v>
      </c>
      <c r="B11" s="48"/>
      <c r="C11" s="48"/>
      <c r="D11" s="49">
        <v>200</v>
      </c>
      <c r="E11" s="49"/>
      <c r="F11" s="49">
        <v>200</v>
      </c>
    </row>
  </sheetData>
  <mergeCells count="7">
    <mergeCell ref="A3:F3"/>
    <mergeCell ref="A4:C4"/>
    <mergeCell ref="D5:F5"/>
    <mergeCell ref="A11:C11"/>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1"/>
  <sheetViews>
    <sheetView showZeros="0" tabSelected="1" topLeftCell="I1" workbookViewId="0">
      <pane ySplit="1" topLeftCell="A2" activePane="bottomLeft" state="frozen"/>
      <selection/>
      <selection pane="bottomLeft" activeCell="A1" sqref="A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29"/>
      <c r="B1" s="29"/>
      <c r="C1" s="29"/>
      <c r="D1" s="29"/>
      <c r="E1" s="29"/>
      <c r="F1" s="29"/>
      <c r="G1" s="29"/>
      <c r="H1" s="29"/>
      <c r="I1" s="29"/>
      <c r="J1" s="29"/>
      <c r="K1" s="29"/>
      <c r="L1" s="29"/>
      <c r="M1" s="29"/>
      <c r="N1" s="29"/>
      <c r="O1" s="29"/>
      <c r="P1" s="29"/>
      <c r="Q1" s="29"/>
    </row>
    <row r="2" customHeight="1" spans="1:17">
      <c r="A2" s="36"/>
      <c r="B2" s="36"/>
      <c r="C2" s="36"/>
      <c r="D2" s="36"/>
      <c r="E2" s="36"/>
      <c r="F2" s="36"/>
      <c r="G2" s="36"/>
      <c r="H2" s="36"/>
      <c r="I2" s="36"/>
      <c r="J2" s="36"/>
      <c r="K2" s="36"/>
      <c r="L2" s="36"/>
      <c r="M2" s="36"/>
      <c r="N2" s="36"/>
      <c r="O2" s="36"/>
      <c r="P2" s="36"/>
      <c r="Q2" s="20" t="s">
        <v>373</v>
      </c>
    </row>
    <row r="3" ht="45" customHeight="1" spans="1:17">
      <c r="A3" s="30" t="s">
        <v>374</v>
      </c>
      <c r="B3" s="30"/>
      <c r="C3" s="30"/>
      <c r="D3" s="30"/>
      <c r="E3" s="30"/>
      <c r="F3" s="30"/>
      <c r="G3" s="30"/>
      <c r="H3" s="30"/>
      <c r="I3" s="30"/>
      <c r="J3" s="30"/>
      <c r="K3" s="30"/>
      <c r="L3" s="30"/>
      <c r="M3" s="30"/>
      <c r="N3" s="39"/>
      <c r="O3" s="39"/>
      <c r="P3" s="39"/>
      <c r="Q3" s="39"/>
    </row>
    <row r="4" ht="20.25" customHeight="1" spans="1:17">
      <c r="A4" s="19" t="str">
        <f>"单位名称："&amp;"通海县发展和改革局"</f>
        <v>单位名称：通海县发展和改革局</v>
      </c>
      <c r="B4" s="19"/>
      <c r="C4" s="19"/>
      <c r="D4" s="19"/>
      <c r="E4" s="19"/>
      <c r="F4" s="19"/>
      <c r="G4" s="19"/>
      <c r="H4" s="19"/>
      <c r="I4" s="19"/>
      <c r="J4" s="19"/>
      <c r="K4" s="19"/>
      <c r="L4" s="19"/>
      <c r="M4" s="19"/>
      <c r="N4" s="19"/>
      <c r="O4" s="19"/>
      <c r="P4" s="19"/>
      <c r="Q4" s="20" t="s">
        <v>26</v>
      </c>
    </row>
    <row r="5" ht="20.25" customHeight="1" spans="1:17">
      <c r="A5" s="22" t="s">
        <v>375</v>
      </c>
      <c r="B5" s="22" t="s">
        <v>376</v>
      </c>
      <c r="C5" s="22" t="s">
        <v>377</v>
      </c>
      <c r="D5" s="22" t="s">
        <v>378</v>
      </c>
      <c r="E5" s="22" t="s">
        <v>379</v>
      </c>
      <c r="F5" s="22" t="s">
        <v>380</v>
      </c>
      <c r="G5" s="22" t="s">
        <v>162</v>
      </c>
      <c r="H5" s="22"/>
      <c r="I5" s="22"/>
      <c r="J5" s="22"/>
      <c r="K5" s="22"/>
      <c r="L5" s="22"/>
      <c r="M5" s="22"/>
      <c r="N5" s="22"/>
      <c r="O5" s="22"/>
      <c r="P5" s="22"/>
      <c r="Q5" s="22"/>
    </row>
    <row r="6" ht="20.25" customHeight="1" spans="1:17">
      <c r="A6" s="22" t="s">
        <v>381</v>
      </c>
      <c r="B6" s="22" t="s">
        <v>376</v>
      </c>
      <c r="C6" s="22" t="s">
        <v>377</v>
      </c>
      <c r="D6" s="22" t="s">
        <v>378</v>
      </c>
      <c r="E6" s="22" t="s">
        <v>379</v>
      </c>
      <c r="F6" s="22" t="s">
        <v>380</v>
      </c>
      <c r="G6" s="22" t="s">
        <v>29</v>
      </c>
      <c r="H6" s="22" t="s">
        <v>32</v>
      </c>
      <c r="I6" s="22" t="s">
        <v>382</v>
      </c>
      <c r="J6" s="22" t="s">
        <v>383</v>
      </c>
      <c r="K6" s="22" t="s">
        <v>35</v>
      </c>
      <c r="L6" s="22" t="s">
        <v>36</v>
      </c>
      <c r="M6" s="22" t="s">
        <v>36</v>
      </c>
      <c r="N6" s="22"/>
      <c r="O6" s="22"/>
      <c r="P6" s="22"/>
      <c r="Q6" s="22"/>
    </row>
    <row r="7" ht="32.4" customHeight="1" spans="1:17">
      <c r="A7" s="22"/>
      <c r="B7" s="22"/>
      <c r="C7" s="22"/>
      <c r="D7" s="22"/>
      <c r="E7" s="22"/>
      <c r="F7" s="22"/>
      <c r="G7" s="22"/>
      <c r="H7" s="22" t="s">
        <v>31</v>
      </c>
      <c r="I7" s="22"/>
      <c r="J7" s="22"/>
      <c r="K7" s="22"/>
      <c r="L7" s="22" t="s">
        <v>31</v>
      </c>
      <c r="M7" s="22" t="s">
        <v>37</v>
      </c>
      <c r="N7" s="22" t="s">
        <v>38</v>
      </c>
      <c r="O7" s="40" t="s">
        <v>39</v>
      </c>
      <c r="P7" s="40" t="s">
        <v>40</v>
      </c>
      <c r="Q7" s="40" t="s">
        <v>41</v>
      </c>
    </row>
    <row r="8" ht="20.25" customHeight="1" spans="1:17">
      <c r="A8" s="32">
        <v>1</v>
      </c>
      <c r="B8" s="32">
        <v>2</v>
      </c>
      <c r="C8" s="32">
        <v>3</v>
      </c>
      <c r="D8" s="32">
        <v>4</v>
      </c>
      <c r="E8" s="32">
        <v>5</v>
      </c>
      <c r="F8" s="32">
        <v>6</v>
      </c>
      <c r="G8" s="32">
        <v>7</v>
      </c>
      <c r="H8" s="32">
        <v>8</v>
      </c>
      <c r="I8" s="32">
        <v>9</v>
      </c>
      <c r="J8" s="32">
        <v>10</v>
      </c>
      <c r="K8" s="32">
        <v>11</v>
      </c>
      <c r="L8" s="32">
        <v>12</v>
      </c>
      <c r="M8" s="32">
        <v>13</v>
      </c>
      <c r="N8" s="32">
        <v>14</v>
      </c>
      <c r="O8" s="32">
        <v>15</v>
      </c>
      <c r="P8" s="32">
        <v>16</v>
      </c>
      <c r="Q8" s="32">
        <v>17</v>
      </c>
    </row>
    <row r="9" ht="20.25" customHeight="1" spans="1:17">
      <c r="A9" s="37" t="s">
        <v>197</v>
      </c>
      <c r="B9" s="23"/>
      <c r="C9" s="23"/>
      <c r="D9" s="33"/>
      <c r="E9" s="33"/>
      <c r="F9" s="33">
        <v>2.3</v>
      </c>
      <c r="G9" s="33">
        <v>2.3</v>
      </c>
      <c r="H9" s="33">
        <v>2.3</v>
      </c>
      <c r="I9" s="33"/>
      <c r="J9" s="34"/>
      <c r="K9" s="34"/>
      <c r="L9" s="33"/>
      <c r="M9" s="33"/>
      <c r="N9" s="33"/>
      <c r="O9" s="33"/>
      <c r="P9" s="33"/>
      <c r="Q9" s="33"/>
    </row>
    <row r="10" ht="20.25" customHeight="1" spans="1:17">
      <c r="A10" s="23"/>
      <c r="B10" s="23" t="s">
        <v>384</v>
      </c>
      <c r="C10" s="23" t="str">
        <f t="shared" ref="C10:C14" si="0">"C23120302"&amp;"  "&amp;"车辆加油、添加燃料服务"</f>
        <v>C23120302  车辆加油、添加燃料服务</v>
      </c>
      <c r="D10" s="38" t="s">
        <v>304</v>
      </c>
      <c r="E10" s="24">
        <v>1</v>
      </c>
      <c r="F10" s="33">
        <v>0.2</v>
      </c>
      <c r="G10" s="33">
        <v>0.2</v>
      </c>
      <c r="H10" s="34">
        <v>0.2</v>
      </c>
      <c r="I10" s="34"/>
      <c r="J10" s="34"/>
      <c r="K10" s="34"/>
      <c r="L10" s="33"/>
      <c r="M10" s="33"/>
      <c r="N10" s="33"/>
      <c r="O10" s="33"/>
      <c r="P10" s="33"/>
      <c r="Q10" s="33"/>
    </row>
    <row r="11" ht="20.25" customHeight="1" spans="1:17">
      <c r="A11" s="23"/>
      <c r="B11" s="23" t="s">
        <v>384</v>
      </c>
      <c r="C11" s="23" t="str">
        <f t="shared" si="0"/>
        <v>C23120302  车辆加油、添加燃料服务</v>
      </c>
      <c r="D11" s="38" t="s">
        <v>304</v>
      </c>
      <c r="E11" s="24">
        <v>1</v>
      </c>
      <c r="F11" s="33">
        <v>0.2</v>
      </c>
      <c r="G11" s="33">
        <v>0.2</v>
      </c>
      <c r="H11" s="34">
        <v>0.2</v>
      </c>
      <c r="I11" s="34"/>
      <c r="J11" s="34"/>
      <c r="K11" s="34"/>
      <c r="L11" s="33"/>
      <c r="M11" s="33"/>
      <c r="N11" s="33"/>
      <c r="O11" s="33"/>
      <c r="P11" s="33"/>
      <c r="Q11" s="33"/>
    </row>
    <row r="12" ht="20.25" customHeight="1" spans="1:17">
      <c r="A12" s="23"/>
      <c r="B12" s="23" t="s">
        <v>385</v>
      </c>
      <c r="C12" s="23" t="str">
        <f t="shared" ref="C12:C15" si="1">"C23120399"&amp;"  "&amp;"其他车辆维修和保养服务"</f>
        <v>C23120399  其他车辆维修和保养服务</v>
      </c>
      <c r="D12" s="38" t="s">
        <v>291</v>
      </c>
      <c r="E12" s="24">
        <v>1</v>
      </c>
      <c r="F12" s="33">
        <v>0.5</v>
      </c>
      <c r="G12" s="33">
        <v>0.5</v>
      </c>
      <c r="H12" s="34">
        <v>0.5</v>
      </c>
      <c r="I12" s="34"/>
      <c r="J12" s="34"/>
      <c r="K12" s="34"/>
      <c r="L12" s="33"/>
      <c r="M12" s="33"/>
      <c r="N12" s="33"/>
      <c r="O12" s="33"/>
      <c r="P12" s="33"/>
      <c r="Q12" s="33"/>
    </row>
    <row r="13" ht="20.25" customHeight="1" spans="1:17">
      <c r="A13" s="23"/>
      <c r="B13" s="23" t="s">
        <v>384</v>
      </c>
      <c r="C13" s="23" t="str">
        <f t="shared" si="0"/>
        <v>C23120302  车辆加油、添加燃料服务</v>
      </c>
      <c r="D13" s="38" t="s">
        <v>304</v>
      </c>
      <c r="E13" s="24">
        <v>2</v>
      </c>
      <c r="F13" s="33">
        <v>0.4</v>
      </c>
      <c r="G13" s="33">
        <v>0.4</v>
      </c>
      <c r="H13" s="34">
        <v>0.4</v>
      </c>
      <c r="I13" s="34"/>
      <c r="J13" s="34"/>
      <c r="K13" s="34"/>
      <c r="L13" s="33"/>
      <c r="M13" s="33"/>
      <c r="N13" s="33"/>
      <c r="O13" s="33"/>
      <c r="P13" s="33"/>
      <c r="Q13" s="33"/>
    </row>
    <row r="14" ht="20.25" customHeight="1" spans="1:17">
      <c r="A14" s="23"/>
      <c r="B14" s="23" t="s">
        <v>384</v>
      </c>
      <c r="C14" s="23" t="str">
        <f t="shared" si="0"/>
        <v>C23120302  车辆加油、添加燃料服务</v>
      </c>
      <c r="D14" s="38" t="s">
        <v>304</v>
      </c>
      <c r="E14" s="24">
        <v>1</v>
      </c>
      <c r="F14" s="33">
        <v>0.2</v>
      </c>
      <c r="G14" s="33">
        <v>0.2</v>
      </c>
      <c r="H14" s="34">
        <v>0.2</v>
      </c>
      <c r="I14" s="34"/>
      <c r="J14" s="34"/>
      <c r="K14" s="34"/>
      <c r="L14" s="33"/>
      <c r="M14" s="33"/>
      <c r="N14" s="33"/>
      <c r="O14" s="33"/>
      <c r="P14" s="33"/>
      <c r="Q14" s="33"/>
    </row>
    <row r="15" ht="20.25" customHeight="1" spans="1:17">
      <c r="A15" s="23"/>
      <c r="B15" s="23" t="s">
        <v>385</v>
      </c>
      <c r="C15" s="23" t="str">
        <f t="shared" si="1"/>
        <v>C23120399  其他车辆维修和保养服务</v>
      </c>
      <c r="D15" s="38" t="s">
        <v>291</v>
      </c>
      <c r="E15" s="24">
        <v>1</v>
      </c>
      <c r="F15" s="33">
        <v>0.5</v>
      </c>
      <c r="G15" s="33">
        <v>0.5</v>
      </c>
      <c r="H15" s="34">
        <v>0.5</v>
      </c>
      <c r="I15" s="34"/>
      <c r="J15" s="34"/>
      <c r="K15" s="34"/>
      <c r="L15" s="33"/>
      <c r="M15" s="33"/>
      <c r="N15" s="33"/>
      <c r="O15" s="33"/>
      <c r="P15" s="33"/>
      <c r="Q15" s="33"/>
    </row>
    <row r="16" ht="20.25" customHeight="1" spans="1:17">
      <c r="A16" s="23"/>
      <c r="B16" s="23" t="s">
        <v>386</v>
      </c>
      <c r="C16" s="23" t="str">
        <f>"C1804010201"&amp;"  "&amp;"机动车保险服务"</f>
        <v>C1804010201  机动车保险服务</v>
      </c>
      <c r="D16" s="38" t="s">
        <v>291</v>
      </c>
      <c r="E16" s="24">
        <v>1</v>
      </c>
      <c r="F16" s="33">
        <v>0.3</v>
      </c>
      <c r="G16" s="33">
        <v>0.3</v>
      </c>
      <c r="H16" s="34">
        <v>0.3</v>
      </c>
      <c r="I16" s="34"/>
      <c r="J16" s="34"/>
      <c r="K16" s="34"/>
      <c r="L16" s="33"/>
      <c r="M16" s="33"/>
      <c r="N16" s="33"/>
      <c r="O16" s="33"/>
      <c r="P16" s="33"/>
      <c r="Q16" s="33"/>
    </row>
    <row r="17" ht="20.25" customHeight="1" spans="1:17">
      <c r="A17" s="37" t="s">
        <v>208</v>
      </c>
      <c r="B17" s="23"/>
      <c r="C17" s="23"/>
      <c r="D17" s="23"/>
      <c r="E17" s="23"/>
      <c r="F17" s="33">
        <v>3.136</v>
      </c>
      <c r="G17" s="33">
        <v>3.136</v>
      </c>
      <c r="H17" s="33">
        <v>3.136</v>
      </c>
      <c r="I17" s="33"/>
      <c r="J17" s="34"/>
      <c r="K17" s="34"/>
      <c r="L17" s="33"/>
      <c r="M17" s="33"/>
      <c r="N17" s="33"/>
      <c r="O17" s="33"/>
      <c r="P17" s="33"/>
      <c r="Q17" s="33"/>
    </row>
    <row r="18" ht="20.25" customHeight="1" spans="1:17">
      <c r="A18" s="23"/>
      <c r="B18" s="23" t="s">
        <v>387</v>
      </c>
      <c r="C18" s="23" t="str">
        <f>"A05010504"&amp;"  "&amp;"保密柜"</f>
        <v>A05010504  保密柜</v>
      </c>
      <c r="D18" s="38" t="s">
        <v>388</v>
      </c>
      <c r="E18" s="24">
        <v>1</v>
      </c>
      <c r="F18" s="33">
        <v>0.2</v>
      </c>
      <c r="G18" s="33">
        <v>0.2</v>
      </c>
      <c r="H18" s="34">
        <v>0.2</v>
      </c>
      <c r="I18" s="34"/>
      <c r="J18" s="34"/>
      <c r="K18" s="34"/>
      <c r="L18" s="33"/>
      <c r="M18" s="33"/>
      <c r="N18" s="33"/>
      <c r="O18" s="33"/>
      <c r="P18" s="33"/>
      <c r="Q18" s="33"/>
    </row>
    <row r="19" ht="20.25" customHeight="1" spans="1:17">
      <c r="A19" s="23"/>
      <c r="B19" s="23" t="s">
        <v>389</v>
      </c>
      <c r="C19" s="23" t="str">
        <f>"C22000000"&amp;"  "&amp;"会议、展览、住宿和餐饮服务"</f>
        <v>C22000000  会议、展览、住宿和餐饮服务</v>
      </c>
      <c r="D19" s="38" t="s">
        <v>291</v>
      </c>
      <c r="E19" s="24">
        <v>1</v>
      </c>
      <c r="F19" s="33">
        <v>0.5</v>
      </c>
      <c r="G19" s="33">
        <v>0.5</v>
      </c>
      <c r="H19" s="34">
        <v>0.5</v>
      </c>
      <c r="I19" s="34"/>
      <c r="J19" s="34"/>
      <c r="K19" s="34"/>
      <c r="L19" s="33"/>
      <c r="M19" s="33"/>
      <c r="N19" s="33"/>
      <c r="O19" s="33"/>
      <c r="P19" s="33"/>
      <c r="Q19" s="33"/>
    </row>
    <row r="20" ht="20.25" customHeight="1" spans="1:17">
      <c r="A20" s="23"/>
      <c r="B20" s="23" t="s">
        <v>390</v>
      </c>
      <c r="C20" s="23" t="str">
        <f>"C2309019999"&amp;"  "&amp;"其他印刷服务"</f>
        <v>C2309019999  其他印刷服务</v>
      </c>
      <c r="D20" s="38" t="s">
        <v>291</v>
      </c>
      <c r="E20" s="24">
        <v>1</v>
      </c>
      <c r="F20" s="33">
        <v>0.5</v>
      </c>
      <c r="G20" s="33">
        <v>0.5</v>
      </c>
      <c r="H20" s="34">
        <v>0.5</v>
      </c>
      <c r="I20" s="34"/>
      <c r="J20" s="34"/>
      <c r="K20" s="34"/>
      <c r="L20" s="33"/>
      <c r="M20" s="33"/>
      <c r="N20" s="33"/>
      <c r="O20" s="33"/>
      <c r="P20" s="33"/>
      <c r="Q20" s="33"/>
    </row>
    <row r="21" ht="20.25" customHeight="1" spans="1:17">
      <c r="A21" s="23"/>
      <c r="B21" s="23" t="s">
        <v>391</v>
      </c>
      <c r="C21" s="23" t="str">
        <f>"A05040101"&amp;"  "&amp;"复印纸"</f>
        <v>A05040101  复印纸</v>
      </c>
      <c r="D21" s="38" t="s">
        <v>392</v>
      </c>
      <c r="E21" s="24">
        <v>58</v>
      </c>
      <c r="F21" s="33">
        <v>0.986</v>
      </c>
      <c r="G21" s="33">
        <v>0.986</v>
      </c>
      <c r="H21" s="34">
        <v>0.986</v>
      </c>
      <c r="I21" s="34"/>
      <c r="J21" s="34"/>
      <c r="K21" s="34"/>
      <c r="L21" s="33"/>
      <c r="M21" s="33"/>
      <c r="N21" s="33"/>
      <c r="O21" s="33"/>
      <c r="P21" s="33"/>
      <c r="Q21" s="33"/>
    </row>
    <row r="22" ht="20.25" customHeight="1" spans="1:17">
      <c r="A22" s="23"/>
      <c r="B22" s="23" t="s">
        <v>393</v>
      </c>
      <c r="C22" s="23" t="str">
        <f>"A02021003"&amp;"  "&amp;"A4黑白打印机"</f>
        <v>A02021003  A4黑白打印机</v>
      </c>
      <c r="D22" s="38" t="s">
        <v>394</v>
      </c>
      <c r="E22" s="24">
        <v>3</v>
      </c>
      <c r="F22" s="33">
        <v>0.45</v>
      </c>
      <c r="G22" s="33">
        <v>0.45</v>
      </c>
      <c r="H22" s="34">
        <v>0.45</v>
      </c>
      <c r="I22" s="34"/>
      <c r="J22" s="34"/>
      <c r="K22" s="34"/>
      <c r="L22" s="33"/>
      <c r="M22" s="33"/>
      <c r="N22" s="33"/>
      <c r="O22" s="33"/>
      <c r="P22" s="33"/>
      <c r="Q22" s="33"/>
    </row>
    <row r="23" ht="20.25" customHeight="1" spans="1:17">
      <c r="A23" s="23"/>
      <c r="B23" s="23" t="s">
        <v>395</v>
      </c>
      <c r="C23" s="23" t="str">
        <f>"A02020400"&amp;"  "&amp;"多功能一体机"</f>
        <v>A02020400  多功能一体机</v>
      </c>
      <c r="D23" s="38" t="s">
        <v>394</v>
      </c>
      <c r="E23" s="24">
        <v>1</v>
      </c>
      <c r="F23" s="33">
        <v>0.2</v>
      </c>
      <c r="G23" s="33">
        <v>0.2</v>
      </c>
      <c r="H23" s="34">
        <v>0.2</v>
      </c>
      <c r="I23" s="34"/>
      <c r="J23" s="34"/>
      <c r="K23" s="34"/>
      <c r="L23" s="33"/>
      <c r="M23" s="33"/>
      <c r="N23" s="33"/>
      <c r="O23" s="33"/>
      <c r="P23" s="33"/>
      <c r="Q23" s="33"/>
    </row>
    <row r="24" ht="20.25" customHeight="1" spans="1:17">
      <c r="A24" s="23"/>
      <c r="B24" s="23" t="s">
        <v>396</v>
      </c>
      <c r="C24" s="23" t="str">
        <f>"A05010502"&amp;"  "&amp;"文件柜"</f>
        <v>A05010502  文件柜</v>
      </c>
      <c r="D24" s="38" t="s">
        <v>388</v>
      </c>
      <c r="E24" s="24">
        <v>4</v>
      </c>
      <c r="F24" s="33">
        <v>0.3</v>
      </c>
      <c r="G24" s="33">
        <v>0.3</v>
      </c>
      <c r="H24" s="34">
        <v>0.3</v>
      </c>
      <c r="I24" s="34"/>
      <c r="J24" s="34"/>
      <c r="K24" s="34"/>
      <c r="L24" s="33"/>
      <c r="M24" s="33"/>
      <c r="N24" s="33"/>
      <c r="O24" s="33"/>
      <c r="P24" s="33"/>
      <c r="Q24" s="33"/>
    </row>
    <row r="25" ht="20.25" customHeight="1" spans="1:17">
      <c r="A25" s="37" t="s">
        <v>244</v>
      </c>
      <c r="B25" s="23"/>
      <c r="C25" s="23"/>
      <c r="D25" s="23"/>
      <c r="E25" s="23"/>
      <c r="F25" s="33">
        <v>0.832</v>
      </c>
      <c r="G25" s="33">
        <v>0.832</v>
      </c>
      <c r="H25" s="33"/>
      <c r="I25" s="33"/>
      <c r="J25" s="34"/>
      <c r="K25" s="34"/>
      <c r="L25" s="33">
        <v>0.832</v>
      </c>
      <c r="M25" s="33"/>
      <c r="N25" s="33"/>
      <c r="O25" s="33"/>
      <c r="P25" s="33"/>
      <c r="Q25" s="33">
        <v>0.832</v>
      </c>
    </row>
    <row r="26" ht="20.25" customHeight="1" spans="1:17">
      <c r="A26" s="23"/>
      <c r="B26" s="23" t="s">
        <v>397</v>
      </c>
      <c r="C26" s="23" t="str">
        <f>"A05010401"&amp;"  "&amp;"三人沙发"</f>
        <v>A05010401  三人沙发</v>
      </c>
      <c r="D26" s="38" t="s">
        <v>281</v>
      </c>
      <c r="E26" s="24">
        <v>1</v>
      </c>
      <c r="F26" s="33">
        <v>0.2</v>
      </c>
      <c r="G26" s="33">
        <v>0.2</v>
      </c>
      <c r="H26" s="34"/>
      <c r="I26" s="34"/>
      <c r="J26" s="34"/>
      <c r="K26" s="34"/>
      <c r="L26" s="33">
        <v>0.2</v>
      </c>
      <c r="M26" s="33"/>
      <c r="N26" s="33"/>
      <c r="O26" s="33"/>
      <c r="P26" s="33"/>
      <c r="Q26" s="33">
        <v>0.2</v>
      </c>
    </row>
    <row r="27" ht="20.25" customHeight="1" spans="1:17">
      <c r="A27" s="23"/>
      <c r="B27" s="23" t="s">
        <v>398</v>
      </c>
      <c r="C27" s="23" t="str">
        <f>"A05010301"&amp;"  "&amp;"办公椅"</f>
        <v>A05010301  办公椅</v>
      </c>
      <c r="D27" s="38" t="s">
        <v>399</v>
      </c>
      <c r="E27" s="24">
        <v>4</v>
      </c>
      <c r="F27" s="33">
        <v>0.152</v>
      </c>
      <c r="G27" s="33">
        <v>0.152</v>
      </c>
      <c r="H27" s="34"/>
      <c r="I27" s="34"/>
      <c r="J27" s="34"/>
      <c r="K27" s="34"/>
      <c r="L27" s="33">
        <v>0.152</v>
      </c>
      <c r="M27" s="33"/>
      <c r="N27" s="33"/>
      <c r="O27" s="33"/>
      <c r="P27" s="33"/>
      <c r="Q27" s="33">
        <v>0.152</v>
      </c>
    </row>
    <row r="28" ht="20.25" customHeight="1" spans="1:17">
      <c r="A28" s="23"/>
      <c r="B28" s="23" t="s">
        <v>400</v>
      </c>
      <c r="C28" s="23" t="str">
        <f>"A05010201"&amp;"  "&amp;"办公桌"</f>
        <v>A05010201  办公桌</v>
      </c>
      <c r="D28" s="38" t="s">
        <v>401</v>
      </c>
      <c r="E28" s="24">
        <v>4</v>
      </c>
      <c r="F28" s="33">
        <v>0.244</v>
      </c>
      <c r="G28" s="33">
        <v>0.244</v>
      </c>
      <c r="H28" s="34"/>
      <c r="I28" s="34"/>
      <c r="J28" s="34"/>
      <c r="K28" s="34"/>
      <c r="L28" s="33">
        <v>0.244</v>
      </c>
      <c r="M28" s="33"/>
      <c r="N28" s="33"/>
      <c r="O28" s="33"/>
      <c r="P28" s="33"/>
      <c r="Q28" s="33">
        <v>0.244</v>
      </c>
    </row>
    <row r="29" ht="20.25" customHeight="1" spans="1:17">
      <c r="A29" s="23"/>
      <c r="B29" s="23" t="s">
        <v>397</v>
      </c>
      <c r="C29" s="23" t="str">
        <f>"A05010402"&amp;"  "&amp;"单人沙发"</f>
        <v>A05010402  单人沙发</v>
      </c>
      <c r="D29" s="38" t="s">
        <v>281</v>
      </c>
      <c r="E29" s="24">
        <v>2</v>
      </c>
      <c r="F29" s="33">
        <v>0.16</v>
      </c>
      <c r="G29" s="33">
        <v>0.16</v>
      </c>
      <c r="H29" s="34"/>
      <c r="I29" s="34"/>
      <c r="J29" s="34"/>
      <c r="K29" s="34"/>
      <c r="L29" s="33">
        <v>0.16</v>
      </c>
      <c r="M29" s="33"/>
      <c r="N29" s="33"/>
      <c r="O29" s="33"/>
      <c r="P29" s="33"/>
      <c r="Q29" s="33">
        <v>0.16</v>
      </c>
    </row>
    <row r="30" ht="20.25" customHeight="1" spans="1:17">
      <c r="A30" s="23"/>
      <c r="B30" s="23" t="s">
        <v>402</v>
      </c>
      <c r="C30" s="23" t="str">
        <f>"A05010204"&amp;"  "&amp;"茶几"</f>
        <v>A05010204  茶几</v>
      </c>
      <c r="D30" s="38" t="s">
        <v>401</v>
      </c>
      <c r="E30" s="24">
        <v>2</v>
      </c>
      <c r="F30" s="33">
        <v>0.076</v>
      </c>
      <c r="G30" s="33">
        <v>0.076</v>
      </c>
      <c r="H30" s="34"/>
      <c r="I30" s="34"/>
      <c r="J30" s="34"/>
      <c r="K30" s="34"/>
      <c r="L30" s="33">
        <v>0.076</v>
      </c>
      <c r="M30" s="33"/>
      <c r="N30" s="33"/>
      <c r="O30" s="33"/>
      <c r="P30" s="33"/>
      <c r="Q30" s="33">
        <v>0.076</v>
      </c>
    </row>
    <row r="31" ht="20.25" customHeight="1" spans="1:17">
      <c r="A31" s="24" t="s">
        <v>29</v>
      </c>
      <c r="B31" s="24"/>
      <c r="C31" s="24"/>
      <c r="D31" s="38"/>
      <c r="E31" s="38"/>
      <c r="F31" s="33">
        <v>6.268</v>
      </c>
      <c r="G31" s="33">
        <v>6.268</v>
      </c>
      <c r="H31" s="33">
        <v>5.436</v>
      </c>
      <c r="I31" s="33"/>
      <c r="J31" s="33"/>
      <c r="K31" s="33"/>
      <c r="L31" s="33">
        <v>0.832</v>
      </c>
      <c r="M31" s="33"/>
      <c r="N31" s="33"/>
      <c r="O31" s="33"/>
      <c r="P31" s="33"/>
      <c r="Q31" s="33">
        <v>0.832</v>
      </c>
    </row>
  </sheetData>
  <mergeCells count="17">
    <mergeCell ref="A2:M2"/>
    <mergeCell ref="A3:Q3"/>
    <mergeCell ref="A4:M4"/>
    <mergeCell ref="G5:Q5"/>
    <mergeCell ref="L6:Q6"/>
    <mergeCell ref="A31:E3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tabSelected="1" workbookViewId="0">
      <pane ySplit="1" topLeftCell="A2" activePane="bottomLeft" state="frozen"/>
      <selection/>
      <selection pane="bottomLeft" activeCell="A1" sqref="A1"/>
    </sheetView>
  </sheetViews>
  <sheetFormatPr defaultColWidth="8.85" defaultRowHeight="15" customHeight="1"/>
  <cols>
    <col min="1" max="1" width="35.1333333333333" customWidth="1"/>
    <col min="2" max="2" width="28.2833333333333" customWidth="1"/>
    <col min="3" max="6" width="28.4166666666667" customWidth="1"/>
    <col min="7" max="7" width="16.2833333333333" customWidth="1"/>
    <col min="8" max="12" width="16.4166666666667" customWidth="1"/>
    <col min="13" max="17" width="16.2833333333333" customWidth="1"/>
  </cols>
  <sheetData>
    <row r="1" customHeight="1" spans="1:17">
      <c r="A1" s="29"/>
      <c r="B1" s="29"/>
      <c r="C1" s="29"/>
      <c r="D1" s="29"/>
      <c r="E1" s="29"/>
      <c r="F1" s="29"/>
      <c r="G1" s="29"/>
      <c r="H1" s="29"/>
      <c r="I1" s="29"/>
      <c r="J1" s="29"/>
      <c r="K1" s="29"/>
      <c r="L1" s="29"/>
      <c r="M1" s="29"/>
      <c r="N1" s="29"/>
      <c r="O1" s="29"/>
      <c r="P1" s="29"/>
      <c r="Q1" s="29"/>
    </row>
    <row r="2" customHeight="1" spans="1:17">
      <c r="A2" s="20"/>
      <c r="B2" s="20"/>
      <c r="C2" s="20"/>
      <c r="D2" s="20"/>
      <c r="E2" s="20"/>
      <c r="F2" s="20"/>
      <c r="G2" s="20"/>
      <c r="H2" s="20"/>
      <c r="I2" s="20"/>
      <c r="J2" s="20"/>
      <c r="K2" s="20"/>
      <c r="L2" s="20"/>
      <c r="M2" s="20"/>
      <c r="N2" s="20"/>
      <c r="O2" s="20"/>
      <c r="P2" s="20"/>
      <c r="Q2" s="20" t="s">
        <v>403</v>
      </c>
    </row>
    <row r="3" ht="45" customHeight="1" spans="1:17">
      <c r="A3" s="30" t="s">
        <v>404</v>
      </c>
      <c r="B3" s="30"/>
      <c r="C3" s="30"/>
      <c r="D3" s="30"/>
      <c r="E3" s="30"/>
      <c r="F3" s="30"/>
      <c r="G3" s="30"/>
      <c r="H3" s="30"/>
      <c r="I3" s="30"/>
      <c r="J3" s="30"/>
      <c r="K3" s="30"/>
      <c r="L3" s="30"/>
      <c r="M3" s="30"/>
      <c r="N3" s="30"/>
      <c r="O3" s="30"/>
      <c r="P3" s="30"/>
      <c r="Q3" s="30"/>
    </row>
    <row r="4" ht="20.25" customHeight="1" spans="1:17">
      <c r="A4" s="19" t="str">
        <f>"单位名称："&amp;"通海县发展和改革局"</f>
        <v>单位名称：通海县发展和改革局</v>
      </c>
      <c r="B4" s="19"/>
      <c r="C4" s="19"/>
      <c r="D4" s="19"/>
      <c r="E4" s="19"/>
      <c r="F4" s="19"/>
      <c r="G4" s="19"/>
      <c r="H4" s="19"/>
      <c r="I4" s="19"/>
      <c r="J4" s="19"/>
      <c r="K4" s="19"/>
      <c r="L4" s="20"/>
      <c r="M4" s="20"/>
      <c r="N4" s="20"/>
      <c r="O4" s="20"/>
      <c r="P4" s="20"/>
      <c r="Q4" s="20" t="s">
        <v>26</v>
      </c>
    </row>
    <row r="5" ht="27.15" customHeight="1" spans="1:17">
      <c r="A5" s="31" t="s">
        <v>375</v>
      </c>
      <c r="B5" s="31" t="s">
        <v>405</v>
      </c>
      <c r="C5" s="31" t="s">
        <v>406</v>
      </c>
      <c r="D5" s="31" t="s">
        <v>407</v>
      </c>
      <c r="E5" s="31" t="s">
        <v>408</v>
      </c>
      <c r="F5" s="31" t="s">
        <v>409</v>
      </c>
      <c r="G5" s="31" t="s">
        <v>162</v>
      </c>
      <c r="H5" s="31"/>
      <c r="I5" s="31"/>
      <c r="J5" s="31"/>
      <c r="K5" s="31"/>
      <c r="L5" s="31"/>
      <c r="M5" s="31"/>
      <c r="N5" s="31"/>
      <c r="O5" s="31"/>
      <c r="P5" s="31"/>
      <c r="Q5" s="31"/>
    </row>
    <row r="6" ht="23.4" customHeight="1" spans="1:17">
      <c r="A6" s="31" t="s">
        <v>381</v>
      </c>
      <c r="B6" s="31"/>
      <c r="C6" s="31" t="s">
        <v>406</v>
      </c>
      <c r="D6" s="31" t="s">
        <v>407</v>
      </c>
      <c r="E6" s="31" t="s">
        <v>408</v>
      </c>
      <c r="F6" s="31" t="s">
        <v>410</v>
      </c>
      <c r="G6" s="31" t="s">
        <v>29</v>
      </c>
      <c r="H6" s="31" t="s">
        <v>32</v>
      </c>
      <c r="I6" s="31" t="s">
        <v>382</v>
      </c>
      <c r="J6" s="31" t="s">
        <v>383</v>
      </c>
      <c r="K6" s="31" t="s">
        <v>35</v>
      </c>
      <c r="L6" s="31" t="s">
        <v>36</v>
      </c>
      <c r="M6" s="31"/>
      <c r="N6" s="31"/>
      <c r="O6" s="31"/>
      <c r="P6" s="31"/>
      <c r="Q6" s="31"/>
    </row>
    <row r="7" ht="28.65" customHeight="1" spans="1:17">
      <c r="A7" s="31"/>
      <c r="B7" s="31"/>
      <c r="C7" s="31"/>
      <c r="D7" s="31"/>
      <c r="E7" s="31"/>
      <c r="F7" s="31"/>
      <c r="G7" s="31"/>
      <c r="H7" s="31" t="s">
        <v>31</v>
      </c>
      <c r="I7" s="31"/>
      <c r="J7" s="31"/>
      <c r="K7" s="31"/>
      <c r="L7" s="31" t="s">
        <v>31</v>
      </c>
      <c r="M7" s="31" t="s">
        <v>37</v>
      </c>
      <c r="N7" s="31" t="s">
        <v>38</v>
      </c>
      <c r="O7" s="35" t="s">
        <v>39</v>
      </c>
      <c r="P7" s="35" t="s">
        <v>40</v>
      </c>
      <c r="Q7" s="35" t="s">
        <v>41</v>
      </c>
    </row>
    <row r="8" ht="20.25" customHeight="1" spans="1:17">
      <c r="A8" s="32">
        <v>1</v>
      </c>
      <c r="B8" s="32">
        <v>2</v>
      </c>
      <c r="C8" s="32">
        <v>3</v>
      </c>
      <c r="D8" s="32">
        <v>4</v>
      </c>
      <c r="E8" s="32">
        <v>5</v>
      </c>
      <c r="F8" s="32">
        <v>6</v>
      </c>
      <c r="G8" s="32">
        <v>7</v>
      </c>
      <c r="H8" s="32">
        <v>8</v>
      </c>
      <c r="I8" s="32">
        <v>9</v>
      </c>
      <c r="J8" s="32">
        <v>10</v>
      </c>
      <c r="K8" s="32">
        <v>11</v>
      </c>
      <c r="L8" s="32">
        <v>12</v>
      </c>
      <c r="M8" s="32">
        <v>13</v>
      </c>
      <c r="N8" s="32">
        <v>14</v>
      </c>
      <c r="O8" s="32">
        <v>15</v>
      </c>
      <c r="P8" s="32">
        <v>16</v>
      </c>
      <c r="Q8" s="32">
        <v>17</v>
      </c>
    </row>
    <row r="9" ht="20.25" customHeight="1" spans="1:17">
      <c r="A9" s="23"/>
      <c r="B9" s="23"/>
      <c r="C9" s="23"/>
      <c r="D9" s="24"/>
      <c r="E9" s="24"/>
      <c r="F9" s="33"/>
      <c r="G9" s="34"/>
      <c r="H9" s="34"/>
      <c r="I9" s="34"/>
      <c r="J9" s="34"/>
      <c r="K9" s="34"/>
      <c r="L9" s="34"/>
      <c r="M9" s="34"/>
      <c r="N9" s="34"/>
      <c r="O9" s="34"/>
      <c r="P9" s="34"/>
      <c r="Q9" s="34"/>
    </row>
    <row r="10" ht="20.25" customHeight="1" spans="1:17">
      <c r="A10" s="23"/>
      <c r="B10" s="23"/>
      <c r="C10" s="23"/>
      <c r="D10" s="23"/>
      <c r="E10" s="23"/>
      <c r="F10" s="23"/>
      <c r="G10" s="34"/>
      <c r="H10" s="34"/>
      <c r="I10" s="34"/>
      <c r="J10" s="34"/>
      <c r="K10" s="34"/>
      <c r="L10" s="34"/>
      <c r="M10" s="34"/>
      <c r="N10" s="34"/>
      <c r="O10" s="34"/>
      <c r="P10" s="34"/>
      <c r="Q10" s="34"/>
    </row>
    <row r="11" ht="20.25" customHeight="1" spans="1:17">
      <c r="A11" s="24" t="s">
        <v>29</v>
      </c>
      <c r="B11" s="24"/>
      <c r="C11" s="24"/>
      <c r="D11" s="24"/>
      <c r="E11" s="24"/>
      <c r="F11" s="24"/>
      <c r="G11" s="34"/>
      <c r="H11" s="34"/>
      <c r="I11" s="34"/>
      <c r="J11" s="34"/>
      <c r="K11" s="34"/>
      <c r="L11" s="34"/>
      <c r="M11" s="34"/>
      <c r="N11" s="34"/>
      <c r="O11" s="34"/>
      <c r="P11" s="34"/>
      <c r="Q11" s="34"/>
    </row>
  </sheetData>
  <mergeCells count="17">
    <mergeCell ref="A2:L2"/>
    <mergeCell ref="A3:Q3"/>
    <mergeCell ref="A4:K4"/>
    <mergeCell ref="G5:Q5"/>
    <mergeCell ref="L6:Q6"/>
    <mergeCell ref="A11:F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tabSelected="1" workbookViewId="0">
      <pane ySplit="1" topLeftCell="A2" activePane="bottomLeft" state="frozen"/>
      <selection/>
      <selection pane="bottomLeft" activeCell="A1" sqref="A1"/>
    </sheetView>
  </sheetViews>
  <sheetFormatPr defaultColWidth="8.85" defaultRowHeight="15" customHeight="1"/>
  <cols>
    <col min="1" max="1" width="37.1416666666667" customWidth="1"/>
    <col min="2" max="14" width="17.1416666666667" customWidth="1"/>
  </cols>
  <sheetData>
    <row r="1" customHeight="1" spans="1:14">
      <c r="A1" s="1"/>
      <c r="B1" s="1"/>
      <c r="C1" s="1"/>
      <c r="D1" s="1"/>
      <c r="E1" s="1"/>
      <c r="F1" s="1"/>
      <c r="G1" s="1"/>
      <c r="H1" s="1"/>
      <c r="I1" s="1"/>
      <c r="J1" s="1"/>
      <c r="K1" s="1"/>
      <c r="L1" s="1"/>
      <c r="M1" s="1"/>
      <c r="N1" s="1"/>
    </row>
    <row r="2" ht="24.15" customHeight="1" spans="1:14">
      <c r="A2" s="19"/>
      <c r="B2" s="19"/>
      <c r="C2" s="19"/>
      <c r="D2" s="19"/>
      <c r="E2" s="19"/>
      <c r="F2" s="19"/>
      <c r="G2" s="19"/>
      <c r="H2" s="19"/>
      <c r="I2" s="19"/>
      <c r="J2" s="19"/>
      <c r="K2" s="19"/>
      <c r="L2" s="19"/>
      <c r="M2" s="19"/>
      <c r="N2" s="20" t="s">
        <v>411</v>
      </c>
    </row>
    <row r="3" ht="45.15" customHeight="1" spans="1:14">
      <c r="A3" s="25" t="s">
        <v>412</v>
      </c>
      <c r="B3" s="25"/>
      <c r="C3" s="25"/>
      <c r="D3" s="25"/>
      <c r="E3" s="25"/>
      <c r="F3" s="25"/>
      <c r="G3" s="25"/>
      <c r="H3" s="25"/>
      <c r="I3" s="25"/>
      <c r="J3" s="25"/>
      <c r="K3" s="25"/>
      <c r="L3" s="25"/>
      <c r="M3" s="25"/>
      <c r="N3" s="25"/>
    </row>
    <row r="4" ht="18.75" customHeight="1" spans="1:14">
      <c r="A4" s="19" t="str">
        <f>"单位名称："&amp;"通海县发展和改革局"</f>
        <v>单位名称：通海县发展和改革局</v>
      </c>
      <c r="B4" s="19"/>
      <c r="C4" s="19"/>
      <c r="D4" s="19"/>
      <c r="E4" s="19"/>
      <c r="F4" s="19"/>
      <c r="G4" s="19"/>
      <c r="H4" s="19"/>
      <c r="I4" s="19"/>
      <c r="J4" s="19"/>
      <c r="K4" s="19"/>
      <c r="L4" s="19"/>
      <c r="M4" s="19"/>
      <c r="N4" s="20" t="s">
        <v>26</v>
      </c>
    </row>
    <row r="5" ht="22.5" customHeight="1" spans="1:14">
      <c r="A5" s="28" t="s">
        <v>413</v>
      </c>
      <c r="B5" s="28" t="s">
        <v>162</v>
      </c>
      <c r="C5" s="28"/>
      <c r="D5" s="28"/>
      <c r="E5" s="28" t="s">
        <v>414</v>
      </c>
      <c r="F5" s="28"/>
      <c r="G5" s="28"/>
      <c r="H5" s="28"/>
      <c r="I5" s="28"/>
      <c r="J5" s="28"/>
      <c r="K5" s="28"/>
      <c r="L5" s="28"/>
      <c r="M5" s="28"/>
      <c r="N5" s="28"/>
    </row>
    <row r="6" ht="22.5" customHeight="1" spans="1:14">
      <c r="A6" s="28"/>
      <c r="B6" s="28" t="s">
        <v>29</v>
      </c>
      <c r="C6" s="28" t="s">
        <v>32</v>
      </c>
      <c r="D6" s="28" t="s">
        <v>382</v>
      </c>
      <c r="E6" s="28" t="s">
        <v>415</v>
      </c>
      <c r="F6" s="28" t="s">
        <v>416</v>
      </c>
      <c r="G6" s="28" t="s">
        <v>417</v>
      </c>
      <c r="H6" s="28" t="s">
        <v>418</v>
      </c>
      <c r="I6" s="28" t="s">
        <v>419</v>
      </c>
      <c r="J6" s="28" t="s">
        <v>420</v>
      </c>
      <c r="K6" s="28" t="s">
        <v>421</v>
      </c>
      <c r="L6" s="28" t="s">
        <v>422</v>
      </c>
      <c r="M6" s="28" t="s">
        <v>423</v>
      </c>
      <c r="N6" s="28" t="s">
        <v>424</v>
      </c>
    </row>
    <row r="7" ht="18.75" customHeight="1" spans="1:14">
      <c r="A7" s="23"/>
      <c r="B7" s="23"/>
      <c r="C7" s="23"/>
      <c r="D7" s="23"/>
      <c r="E7" s="23"/>
      <c r="F7" s="23"/>
      <c r="G7" s="23"/>
      <c r="H7" s="23"/>
      <c r="I7" s="23"/>
      <c r="J7" s="23"/>
      <c r="K7" s="23"/>
      <c r="L7" s="23"/>
      <c r="M7" s="23"/>
      <c r="N7" s="23"/>
    </row>
    <row r="8" ht="18.75" customHeight="1" spans="1:14">
      <c r="A8" s="23"/>
      <c r="B8" s="23"/>
      <c r="C8" s="23"/>
      <c r="D8" s="23"/>
      <c r="E8" s="23"/>
      <c r="F8" s="23"/>
      <c r="G8" s="23"/>
      <c r="H8" s="23"/>
      <c r="I8" s="23"/>
      <c r="J8" s="23"/>
      <c r="K8" s="23"/>
      <c r="L8" s="23"/>
      <c r="M8" s="23"/>
      <c r="N8" s="23"/>
    </row>
    <row r="9" ht="18.75" customHeight="1" spans="1:14">
      <c r="A9" s="24" t="s">
        <v>29</v>
      </c>
      <c r="B9" s="23"/>
      <c r="C9" s="23"/>
      <c r="D9" s="23"/>
      <c r="E9" s="23"/>
      <c r="F9" s="23"/>
      <c r="G9" s="23"/>
      <c r="H9" s="23"/>
      <c r="I9" s="23"/>
      <c r="J9" s="23"/>
      <c r="K9" s="23"/>
      <c r="L9" s="23"/>
      <c r="M9" s="23"/>
      <c r="N9" s="23"/>
    </row>
  </sheetData>
  <mergeCells count="5">
    <mergeCell ref="A3:N3"/>
    <mergeCell ref="A4:C4"/>
    <mergeCell ref="B5:D5"/>
    <mergeCell ref="E5:N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abSelected="1" workbookViewId="0">
      <pane ySplit="1" topLeftCell="A2" activePane="bottomLeft" state="frozen"/>
      <selection/>
      <selection pane="bottomLeft" activeCell="A1" sqref="A1"/>
    </sheetView>
  </sheetViews>
  <sheetFormatPr defaultColWidth="8.85" defaultRowHeight="15" customHeight="1" outlineLevelRow="7"/>
  <cols>
    <col min="1"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425</v>
      </c>
    </row>
    <row r="3" ht="52.05" customHeight="1" spans="1:10">
      <c r="A3" s="25" t="s">
        <v>426</v>
      </c>
      <c r="B3" s="26"/>
      <c r="C3" s="26"/>
      <c r="D3" s="26"/>
      <c r="E3" s="26"/>
      <c r="F3" s="26"/>
      <c r="G3" s="26"/>
      <c r="H3" s="26"/>
      <c r="I3" s="26"/>
      <c r="J3" s="26"/>
    </row>
    <row r="4" ht="21.3" customHeight="1" spans="1:10">
      <c r="A4" s="19" t="str">
        <f>"单位名称："&amp;"通海县发展和改革局"</f>
        <v>单位名称：通海县发展和改革局</v>
      </c>
      <c r="B4" s="19"/>
      <c r="C4" s="19"/>
      <c r="D4" s="27"/>
      <c r="E4" s="27"/>
      <c r="F4" s="27"/>
      <c r="G4" s="27"/>
      <c r="H4" s="27"/>
      <c r="I4" s="27"/>
      <c r="J4" s="27"/>
    </row>
    <row r="5" ht="27.15" customHeight="1" spans="1:10">
      <c r="A5" s="22" t="s">
        <v>265</v>
      </c>
      <c r="B5" s="22" t="s">
        <v>266</v>
      </c>
      <c r="C5" s="22" t="s">
        <v>267</v>
      </c>
      <c r="D5" s="22" t="s">
        <v>268</v>
      </c>
      <c r="E5" s="22" t="s">
        <v>269</v>
      </c>
      <c r="F5" s="22" t="s">
        <v>270</v>
      </c>
      <c r="G5" s="22" t="s">
        <v>271</v>
      </c>
      <c r="H5" s="22" t="s">
        <v>272</v>
      </c>
      <c r="I5" s="22" t="s">
        <v>273</v>
      </c>
      <c r="J5" s="22" t="s">
        <v>274</v>
      </c>
    </row>
    <row r="6" ht="18.75" customHeight="1" spans="1:10">
      <c r="A6" s="22" t="s">
        <v>42</v>
      </c>
      <c r="B6" s="22" t="s">
        <v>43</v>
      </c>
      <c r="C6" s="22" t="s">
        <v>44</v>
      </c>
      <c r="D6" s="22" t="s">
        <v>45</v>
      </c>
      <c r="E6" s="22" t="s">
        <v>46</v>
      </c>
      <c r="F6" s="22" t="s">
        <v>47</v>
      </c>
      <c r="G6" s="22" t="s">
        <v>48</v>
      </c>
      <c r="H6" s="22" t="s">
        <v>49</v>
      </c>
      <c r="I6" s="22" t="s">
        <v>50</v>
      </c>
      <c r="J6" s="22" t="s">
        <v>65</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6"/>
  <sheetViews>
    <sheetView showZeros="0" tabSelected="1" workbookViewId="0">
      <pane ySplit="1" topLeftCell="A2" activePane="bottomLeft" state="frozen"/>
      <selection/>
      <selection pane="bottomLeft" activeCell="A1" sqref="A1 A1 A1 A1 A1 A1 A1"/>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427</v>
      </c>
    </row>
    <row r="3" ht="41.4" customHeight="1" spans="1:8">
      <c r="A3" s="21" t="s">
        <v>428</v>
      </c>
      <c r="B3" s="21"/>
      <c r="C3" s="21"/>
      <c r="D3" s="21"/>
      <c r="E3" s="21"/>
      <c r="F3" s="21"/>
      <c r="G3" s="21"/>
      <c r="H3" s="21"/>
    </row>
    <row r="4" ht="18.75" customHeight="1" spans="1:8">
      <c r="A4" s="19" t="str">
        <f>"单位名称："&amp;"通海县发展和改革局"</f>
        <v>单位名称：通海县发展和改革局</v>
      </c>
      <c r="B4" s="19"/>
      <c r="C4" s="19"/>
      <c r="D4" s="19"/>
      <c r="E4" s="19"/>
      <c r="F4" s="19"/>
      <c r="G4" s="19"/>
      <c r="H4" s="19"/>
    </row>
    <row r="5" ht="18.75" customHeight="1" spans="1:8">
      <c r="A5" s="22" t="s">
        <v>371</v>
      </c>
      <c r="B5" s="22" t="s">
        <v>429</v>
      </c>
      <c r="C5" s="22" t="s">
        <v>430</v>
      </c>
      <c r="D5" s="22" t="s">
        <v>431</v>
      </c>
      <c r="E5" s="22" t="s">
        <v>378</v>
      </c>
      <c r="F5" s="22" t="s">
        <v>432</v>
      </c>
      <c r="G5" s="22"/>
      <c r="H5" s="22"/>
    </row>
    <row r="6" ht="18.75" customHeight="1" spans="1:8">
      <c r="A6" s="22"/>
      <c r="B6" s="22"/>
      <c r="C6" s="22"/>
      <c r="D6" s="22"/>
      <c r="E6" s="22"/>
      <c r="F6" s="22" t="s">
        <v>379</v>
      </c>
      <c r="G6" s="22" t="s">
        <v>433</v>
      </c>
      <c r="H6" s="22" t="s">
        <v>434</v>
      </c>
    </row>
    <row r="7" ht="18.75" customHeight="1" spans="1:8">
      <c r="A7" s="22" t="s">
        <v>42</v>
      </c>
      <c r="B7" s="22" t="s">
        <v>43</v>
      </c>
      <c r="C7" s="22" t="s">
        <v>44</v>
      </c>
      <c r="D7" s="22" t="s">
        <v>45</v>
      </c>
      <c r="E7" s="22" t="s">
        <v>46</v>
      </c>
      <c r="F7" s="22" t="s">
        <v>47</v>
      </c>
      <c r="G7" s="22" t="s">
        <v>48</v>
      </c>
      <c r="H7" s="22" t="s">
        <v>49</v>
      </c>
    </row>
    <row r="8" ht="18.75" customHeight="1" spans="1:8">
      <c r="A8" s="23" t="s">
        <v>52</v>
      </c>
      <c r="B8" s="23" t="s">
        <v>435</v>
      </c>
      <c r="C8" s="23" t="s">
        <v>436</v>
      </c>
      <c r="D8" s="23" t="s">
        <v>437</v>
      </c>
      <c r="E8" s="24" t="s">
        <v>401</v>
      </c>
      <c r="F8" s="24">
        <v>2</v>
      </c>
      <c r="G8" s="17">
        <v>380</v>
      </c>
      <c r="H8" s="17">
        <v>760</v>
      </c>
    </row>
    <row r="9" ht="18.75" customHeight="1" spans="1:8">
      <c r="A9" s="23" t="s">
        <v>52</v>
      </c>
      <c r="B9" s="23" t="s">
        <v>435</v>
      </c>
      <c r="C9" s="23" t="s">
        <v>438</v>
      </c>
      <c r="D9" s="23" t="s">
        <v>439</v>
      </c>
      <c r="E9" s="24" t="s">
        <v>401</v>
      </c>
      <c r="F9" s="24">
        <v>4</v>
      </c>
      <c r="G9" s="17">
        <v>610</v>
      </c>
      <c r="H9" s="17">
        <v>2440</v>
      </c>
    </row>
    <row r="10" ht="18.75" customHeight="1" spans="1:8">
      <c r="A10" s="23" t="s">
        <v>52</v>
      </c>
      <c r="B10" s="23" t="s">
        <v>440</v>
      </c>
      <c r="C10" s="23" t="s">
        <v>441</v>
      </c>
      <c r="D10" s="23" t="s">
        <v>442</v>
      </c>
      <c r="E10" s="24" t="s">
        <v>394</v>
      </c>
      <c r="F10" s="24">
        <v>3</v>
      </c>
      <c r="G10" s="17">
        <v>1500</v>
      </c>
      <c r="H10" s="17">
        <v>4500</v>
      </c>
    </row>
    <row r="11" ht="18.75" customHeight="1" spans="1:8">
      <c r="A11" s="23" t="s">
        <v>52</v>
      </c>
      <c r="B11" s="23" t="s">
        <v>435</v>
      </c>
      <c r="C11" s="23" t="s">
        <v>443</v>
      </c>
      <c r="D11" s="23" t="s">
        <v>444</v>
      </c>
      <c r="E11" s="24" t="s">
        <v>281</v>
      </c>
      <c r="F11" s="24">
        <v>1</v>
      </c>
      <c r="G11" s="17">
        <v>2000</v>
      </c>
      <c r="H11" s="17">
        <v>2000</v>
      </c>
    </row>
    <row r="12" ht="18.75" customHeight="1" spans="1:8">
      <c r="A12" s="23" t="s">
        <v>52</v>
      </c>
      <c r="B12" s="23" t="s">
        <v>435</v>
      </c>
      <c r="C12" s="23" t="s">
        <v>445</v>
      </c>
      <c r="D12" s="23" t="s">
        <v>446</v>
      </c>
      <c r="E12" s="24" t="s">
        <v>399</v>
      </c>
      <c r="F12" s="24">
        <v>4</v>
      </c>
      <c r="G12" s="17">
        <v>380</v>
      </c>
      <c r="H12" s="17">
        <v>1520</v>
      </c>
    </row>
    <row r="13" ht="18.75" customHeight="1" spans="1:8">
      <c r="A13" s="23" t="s">
        <v>52</v>
      </c>
      <c r="B13" s="23" t="s">
        <v>440</v>
      </c>
      <c r="C13" s="23" t="s">
        <v>447</v>
      </c>
      <c r="D13" s="23" t="s">
        <v>448</v>
      </c>
      <c r="E13" s="24" t="s">
        <v>394</v>
      </c>
      <c r="F13" s="24">
        <v>1</v>
      </c>
      <c r="G13" s="17">
        <v>2000</v>
      </c>
      <c r="H13" s="17">
        <v>2000</v>
      </c>
    </row>
    <row r="14" ht="18.75" customHeight="1" spans="1:8">
      <c r="A14" s="23" t="s">
        <v>52</v>
      </c>
      <c r="B14" s="23" t="s">
        <v>435</v>
      </c>
      <c r="C14" s="23" t="s">
        <v>449</v>
      </c>
      <c r="D14" s="23" t="s">
        <v>450</v>
      </c>
      <c r="E14" s="24" t="s">
        <v>388</v>
      </c>
      <c r="F14" s="24">
        <v>4</v>
      </c>
      <c r="G14" s="17">
        <v>750</v>
      </c>
      <c r="H14" s="17">
        <v>3000</v>
      </c>
    </row>
    <row r="15" ht="18.75" customHeight="1" spans="1:8">
      <c r="A15" s="23" t="s">
        <v>52</v>
      </c>
      <c r="B15" s="23" t="s">
        <v>435</v>
      </c>
      <c r="C15" s="23" t="s">
        <v>451</v>
      </c>
      <c r="D15" s="23" t="s">
        <v>452</v>
      </c>
      <c r="E15" s="24" t="s">
        <v>281</v>
      </c>
      <c r="F15" s="24">
        <v>2</v>
      </c>
      <c r="G15" s="17">
        <v>800</v>
      </c>
      <c r="H15" s="17">
        <v>1600</v>
      </c>
    </row>
    <row r="16" ht="18.75" customHeight="1" spans="1:8">
      <c r="A16" s="23" t="s">
        <v>52</v>
      </c>
      <c r="B16" s="23" t="s">
        <v>435</v>
      </c>
      <c r="C16" s="23" t="s">
        <v>453</v>
      </c>
      <c r="D16" s="23" t="s">
        <v>454</v>
      </c>
      <c r="E16" s="24" t="s">
        <v>388</v>
      </c>
      <c r="F16" s="24">
        <v>1</v>
      </c>
      <c r="G16" s="17">
        <v>2000</v>
      </c>
      <c r="H16" s="17">
        <v>2000</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pane ySplit="1" topLeftCell="A2" activePane="bottomLeft" state="frozen"/>
      <selection/>
      <selection pane="bottomLeft" activeCell="A1" sqref="A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455</v>
      </c>
    </row>
    <row r="3" ht="45" customHeight="1" spans="1:11">
      <c r="A3" s="4" t="s">
        <v>456</v>
      </c>
      <c r="B3" s="4"/>
      <c r="C3" s="4"/>
      <c r="D3" s="4"/>
      <c r="E3" s="4"/>
      <c r="F3" s="4"/>
      <c r="G3" s="4"/>
      <c r="H3" s="4"/>
      <c r="I3" s="4"/>
      <c r="J3" s="4"/>
      <c r="K3" s="4"/>
    </row>
    <row r="4" ht="18.75" customHeight="1" spans="1:11">
      <c r="A4" s="5" t="str">
        <f>"单位名称："&amp;"通海县发展和改革局"</f>
        <v>单位名称：通海县发展和改革局</v>
      </c>
      <c r="B4" s="5"/>
      <c r="C4" s="5"/>
      <c r="D4" s="5"/>
      <c r="E4" s="5"/>
      <c r="F4" s="5"/>
      <c r="G4" s="5"/>
      <c r="H4" s="6"/>
      <c r="I4" s="6"/>
      <c r="J4" s="6"/>
      <c r="K4" s="6" t="s">
        <v>26</v>
      </c>
    </row>
    <row r="5" ht="18.75" customHeight="1" spans="1:11">
      <c r="A5" s="13" t="s">
        <v>241</v>
      </c>
      <c r="B5" s="13" t="s">
        <v>157</v>
      </c>
      <c r="C5" s="13" t="s">
        <v>155</v>
      </c>
      <c r="D5" s="13" t="s">
        <v>158</v>
      </c>
      <c r="E5" s="13" t="s">
        <v>159</v>
      </c>
      <c r="F5" s="13" t="s">
        <v>457</v>
      </c>
      <c r="G5" s="13" t="s">
        <v>458</v>
      </c>
      <c r="H5" s="13" t="s">
        <v>29</v>
      </c>
      <c r="I5" s="13" t="s">
        <v>459</v>
      </c>
      <c r="J5" s="13"/>
      <c r="K5" s="13"/>
    </row>
    <row r="6" ht="18.75" customHeight="1" spans="1:11">
      <c r="A6" s="13"/>
      <c r="B6" s="13"/>
      <c r="C6" s="13"/>
      <c r="D6" s="13"/>
      <c r="E6" s="13"/>
      <c r="F6" s="13"/>
      <c r="G6" s="13"/>
      <c r="H6" s="13"/>
      <c r="I6" s="13" t="s">
        <v>32</v>
      </c>
      <c r="J6" s="13" t="s">
        <v>33</v>
      </c>
      <c r="K6" s="13" t="s">
        <v>34</v>
      </c>
    </row>
    <row r="7" ht="22.65" customHeight="1" spans="1:11">
      <c r="A7" s="13"/>
      <c r="B7" s="13"/>
      <c r="C7" s="13"/>
      <c r="D7" s="13"/>
      <c r="E7" s="13"/>
      <c r="F7" s="13"/>
      <c r="G7" s="13"/>
      <c r="H7" s="13"/>
      <c r="I7" s="13"/>
      <c r="J7" s="13"/>
      <c r="K7" s="13"/>
    </row>
    <row r="8" ht="18.75" customHeight="1" spans="1:11">
      <c r="A8" s="14" t="s">
        <v>42</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29</v>
      </c>
      <c r="B11" s="18"/>
      <c r="C11" s="18"/>
      <c r="D11" s="18"/>
      <c r="E11" s="18"/>
      <c r="F11" s="18"/>
      <c r="G11" s="18"/>
      <c r="H11" s="17"/>
      <c r="I11" s="17"/>
      <c r="J11" s="17"/>
      <c r="K11" s="17"/>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abSelected="1" workbookViewId="0">
      <pane ySplit="1" topLeftCell="A2" activePane="bottomLeft" state="frozen"/>
      <selection/>
      <selection pane="bottomLeft"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460</v>
      </c>
    </row>
    <row r="3" ht="45" customHeight="1" spans="1:7">
      <c r="A3" s="4" t="s">
        <v>461</v>
      </c>
      <c r="B3" s="4"/>
      <c r="C3" s="4"/>
      <c r="D3" s="4"/>
      <c r="E3" s="4"/>
      <c r="F3" s="4"/>
      <c r="G3" s="4"/>
    </row>
    <row r="4" ht="24.15" customHeight="1" spans="1:7">
      <c r="A4" s="5" t="str">
        <f>"单位名称："&amp;"通海县发展和改革局"</f>
        <v>单位名称：通海县发展和改革局</v>
      </c>
      <c r="B4" s="5"/>
      <c r="C4" s="5"/>
      <c r="D4" s="5"/>
      <c r="E4" s="6"/>
      <c r="F4" s="6"/>
      <c r="G4" s="6" t="s">
        <v>26</v>
      </c>
    </row>
    <row r="5" ht="18.75" customHeight="1" spans="1:7">
      <c r="A5" s="7" t="s">
        <v>155</v>
      </c>
      <c r="B5" s="7" t="s">
        <v>241</v>
      </c>
      <c r="C5" s="7" t="s">
        <v>157</v>
      </c>
      <c r="D5" s="7" t="s">
        <v>462</v>
      </c>
      <c r="E5" s="7" t="s">
        <v>32</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42</v>
      </c>
      <c r="B8" s="8">
        <v>2</v>
      </c>
      <c r="C8" s="8">
        <v>3</v>
      </c>
      <c r="D8" s="8">
        <v>4</v>
      </c>
      <c r="E8" s="8">
        <v>5</v>
      </c>
      <c r="F8" s="8">
        <v>6</v>
      </c>
      <c r="G8" s="8">
        <v>7</v>
      </c>
    </row>
    <row r="9" ht="20.25" customHeight="1" spans="1:7">
      <c r="A9" s="9" t="s">
        <v>52</v>
      </c>
      <c r="B9" s="9" t="s">
        <v>245</v>
      </c>
      <c r="C9" s="10" t="s">
        <v>244</v>
      </c>
      <c r="D9" s="9" t="s">
        <v>463</v>
      </c>
      <c r="E9" s="11"/>
      <c r="F9" s="11"/>
      <c r="G9" s="11"/>
    </row>
    <row r="10" ht="20.25" customHeight="1" spans="1:7">
      <c r="A10" s="9" t="s">
        <v>52</v>
      </c>
      <c r="B10" s="9" t="s">
        <v>245</v>
      </c>
      <c r="C10" s="10" t="s">
        <v>247</v>
      </c>
      <c r="D10" s="9" t="s">
        <v>463</v>
      </c>
      <c r="E10" s="11">
        <v>1.9275</v>
      </c>
      <c r="F10" s="11"/>
      <c r="G10" s="11"/>
    </row>
    <row r="11" ht="20.25" customHeight="1" spans="1:7">
      <c r="A11" s="9" t="s">
        <v>52</v>
      </c>
      <c r="B11" s="9" t="s">
        <v>250</v>
      </c>
      <c r="C11" s="10" t="s">
        <v>249</v>
      </c>
      <c r="D11" s="9" t="s">
        <v>463</v>
      </c>
      <c r="E11" s="11">
        <v>3</v>
      </c>
      <c r="F11" s="11"/>
      <c r="G11" s="11"/>
    </row>
    <row r="12" ht="20.25" customHeight="1" spans="1:7">
      <c r="A12" s="9" t="s">
        <v>52</v>
      </c>
      <c r="B12" s="9" t="s">
        <v>250</v>
      </c>
      <c r="C12" s="10" t="s">
        <v>252</v>
      </c>
      <c r="D12" s="9" t="s">
        <v>463</v>
      </c>
      <c r="E12" s="11">
        <v>20</v>
      </c>
      <c r="F12" s="11"/>
      <c r="G12" s="11"/>
    </row>
    <row r="13" ht="20.25" customHeight="1" spans="1:7">
      <c r="A13" s="9" t="s">
        <v>52</v>
      </c>
      <c r="B13" s="9" t="s">
        <v>257</v>
      </c>
      <c r="C13" s="10" t="s">
        <v>256</v>
      </c>
      <c r="D13" s="9" t="s">
        <v>463</v>
      </c>
      <c r="E13" s="11"/>
      <c r="F13" s="11"/>
      <c r="G13" s="11"/>
    </row>
    <row r="14" ht="20.25" customHeight="1" spans="1:7">
      <c r="A14" s="9" t="s">
        <v>52</v>
      </c>
      <c r="B14" s="9" t="s">
        <v>257</v>
      </c>
      <c r="C14" s="10" t="s">
        <v>259</v>
      </c>
      <c r="D14" s="9" t="s">
        <v>463</v>
      </c>
      <c r="E14" s="11">
        <v>300</v>
      </c>
      <c r="F14" s="11"/>
      <c r="G14" s="11"/>
    </row>
    <row r="15" ht="20.25" customHeight="1" spans="1:7">
      <c r="A15" s="9" t="s">
        <v>52</v>
      </c>
      <c r="B15" s="9" t="s">
        <v>250</v>
      </c>
      <c r="C15" s="10" t="s">
        <v>261</v>
      </c>
      <c r="D15" s="9" t="s">
        <v>463</v>
      </c>
      <c r="E15" s="11">
        <v>4.0944</v>
      </c>
      <c r="F15" s="11"/>
      <c r="G15" s="11"/>
    </row>
    <row r="16" ht="20.25" customHeight="1" spans="1:7">
      <c r="A16" s="12" t="s">
        <v>29</v>
      </c>
      <c r="B16" s="12"/>
      <c r="C16" s="12"/>
      <c r="D16" s="12"/>
      <c r="E16" s="11">
        <v>329.0219</v>
      </c>
      <c r="F16" s="11"/>
      <c r="G16" s="11"/>
    </row>
  </sheetData>
  <mergeCells count="11">
    <mergeCell ref="A3:G3"/>
    <mergeCell ref="A4:D4"/>
    <mergeCell ref="E5:G5"/>
    <mergeCell ref="A16:D16"/>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abSelected="1" workbookViewId="0">
      <pane ySplit="1" topLeftCell="A2" activePane="bottomLeft" state="frozen"/>
      <selection/>
      <selection pane="bottomLeft" activeCell="A1" sqref="A1"/>
    </sheetView>
  </sheetViews>
  <sheetFormatPr defaultColWidth="8.85" defaultRowHeight="15" customHeight="1"/>
  <cols>
    <col min="1" max="1" width="25.275" customWidth="1"/>
    <col min="2" max="2" width="29.9833333333333" customWidth="1"/>
    <col min="3" max="20" width="17.1416666666667" customWidth="1"/>
  </cols>
  <sheetData>
    <row r="1" customHeight="1" spans="1:20">
      <c r="A1" s="1"/>
      <c r="B1" s="1"/>
      <c r="C1" s="1"/>
      <c r="D1" s="1"/>
      <c r="E1" s="1"/>
      <c r="F1" s="1"/>
      <c r="G1" s="1"/>
      <c r="H1" s="1"/>
      <c r="I1" s="1"/>
      <c r="J1" s="1"/>
      <c r="K1" s="1"/>
      <c r="L1" s="1"/>
      <c r="M1" s="1"/>
      <c r="N1" s="1"/>
      <c r="O1" s="1"/>
      <c r="P1" s="1"/>
      <c r="Q1" s="1"/>
      <c r="R1" s="1"/>
      <c r="S1" s="1"/>
      <c r="T1" s="1"/>
    </row>
    <row r="2" ht="18.75" customHeight="1" spans="1:20">
      <c r="A2" s="2"/>
      <c r="B2" s="2"/>
      <c r="C2" s="2"/>
      <c r="D2" s="2"/>
      <c r="E2" s="2"/>
      <c r="F2" s="2"/>
      <c r="G2" s="2"/>
      <c r="H2" s="2"/>
      <c r="I2" s="3"/>
      <c r="J2" s="3"/>
      <c r="K2" s="3"/>
      <c r="L2" s="3"/>
      <c r="M2" s="3"/>
      <c r="N2" s="3"/>
      <c r="O2" s="3"/>
      <c r="P2" s="3"/>
      <c r="Q2" s="3"/>
      <c r="R2" s="3"/>
      <c r="S2" s="3"/>
      <c r="T2" s="3" t="s">
        <v>24</v>
      </c>
    </row>
    <row r="3" ht="37.5" customHeight="1" spans="1:20">
      <c r="A3" s="4" t="s">
        <v>25</v>
      </c>
      <c r="B3" s="4"/>
      <c r="C3" s="4"/>
      <c r="D3" s="4"/>
      <c r="E3" s="4"/>
      <c r="F3" s="4"/>
      <c r="G3" s="4"/>
      <c r="H3" s="4"/>
      <c r="I3" s="4"/>
      <c r="J3" s="4"/>
      <c r="K3" s="4"/>
      <c r="L3" s="4"/>
      <c r="M3" s="4"/>
      <c r="N3" s="4"/>
      <c r="O3" s="4"/>
      <c r="P3" s="4"/>
      <c r="Q3" s="4"/>
      <c r="R3" s="4"/>
      <c r="S3" s="4"/>
      <c r="T3" s="4"/>
    </row>
    <row r="4" ht="18.75" customHeight="1" spans="1:20">
      <c r="A4" s="5" t="str">
        <f>"单位名称："&amp;"通海县发展和改革局"</f>
        <v>单位名称：通海县发展和改革局</v>
      </c>
      <c r="B4" s="5"/>
      <c r="C4" s="5"/>
      <c r="D4" s="5"/>
      <c r="E4" s="54"/>
      <c r="F4" s="54"/>
      <c r="G4" s="54"/>
      <c r="H4" s="54"/>
      <c r="I4" s="6"/>
      <c r="J4" s="6"/>
      <c r="K4" s="6"/>
      <c r="L4" s="6"/>
      <c r="M4" s="6"/>
      <c r="N4" s="6"/>
      <c r="O4" s="6"/>
      <c r="P4" s="6"/>
      <c r="Q4" s="6"/>
      <c r="R4" s="6"/>
      <c r="S4" s="6"/>
      <c r="T4" s="6" t="s">
        <v>26</v>
      </c>
    </row>
    <row r="5" ht="18.75" customHeight="1" spans="1:20">
      <c r="A5" s="13" t="s">
        <v>27</v>
      </c>
      <c r="B5" s="69" t="s">
        <v>28</v>
      </c>
      <c r="C5" s="69" t="s">
        <v>29</v>
      </c>
      <c r="D5" s="69" t="s">
        <v>30</v>
      </c>
      <c r="E5" s="69"/>
      <c r="F5" s="69"/>
      <c r="G5" s="69"/>
      <c r="H5" s="69"/>
      <c r="I5" s="69"/>
      <c r="J5" s="72"/>
      <c r="K5" s="72"/>
      <c r="L5" s="72"/>
      <c r="M5" s="72"/>
      <c r="N5" s="72"/>
      <c r="O5" s="69" t="s">
        <v>20</v>
      </c>
      <c r="P5" s="69"/>
      <c r="Q5" s="69"/>
      <c r="R5" s="69"/>
      <c r="S5" s="69"/>
      <c r="T5" s="69"/>
    </row>
    <row r="6" ht="18.75" customHeight="1" spans="1:20">
      <c r="A6" s="13"/>
      <c r="B6" s="69"/>
      <c r="C6" s="69"/>
      <c r="D6" s="70" t="s">
        <v>31</v>
      </c>
      <c r="E6" s="70" t="s">
        <v>32</v>
      </c>
      <c r="F6" s="70" t="s">
        <v>33</v>
      </c>
      <c r="G6" s="70" t="s">
        <v>34</v>
      </c>
      <c r="H6" s="70" t="s">
        <v>35</v>
      </c>
      <c r="I6" s="73" t="s">
        <v>36</v>
      </c>
      <c r="J6" s="74"/>
      <c r="K6" s="74"/>
      <c r="L6" s="74"/>
      <c r="M6" s="74"/>
      <c r="N6" s="74"/>
      <c r="O6" s="73" t="s">
        <v>31</v>
      </c>
      <c r="P6" s="73" t="s">
        <v>32</v>
      </c>
      <c r="Q6" s="73" t="s">
        <v>33</v>
      </c>
      <c r="R6" s="73" t="s">
        <v>34</v>
      </c>
      <c r="S6" s="73" t="s">
        <v>35</v>
      </c>
      <c r="T6" s="73" t="s">
        <v>36</v>
      </c>
    </row>
    <row r="7" ht="18.75" customHeight="1" spans="1:20">
      <c r="A7" s="13"/>
      <c r="B7" s="69"/>
      <c r="C7" s="69"/>
      <c r="D7" s="70"/>
      <c r="E7" s="70"/>
      <c r="F7" s="70"/>
      <c r="G7" s="70"/>
      <c r="H7" s="70"/>
      <c r="I7" s="73" t="s">
        <v>31</v>
      </c>
      <c r="J7" s="73" t="s">
        <v>37</v>
      </c>
      <c r="K7" s="73" t="s">
        <v>38</v>
      </c>
      <c r="L7" s="73" t="s">
        <v>39</v>
      </c>
      <c r="M7" s="73" t="s">
        <v>40</v>
      </c>
      <c r="N7" s="73" t="s">
        <v>41</v>
      </c>
      <c r="O7" s="73"/>
      <c r="P7" s="73"/>
      <c r="Q7" s="73"/>
      <c r="R7" s="73"/>
      <c r="S7" s="73"/>
      <c r="T7" s="73"/>
    </row>
    <row r="8" ht="18.75" customHeight="1" spans="1:20">
      <c r="A8" s="71" t="s">
        <v>42</v>
      </c>
      <c r="B8" s="14" t="s">
        <v>43</v>
      </c>
      <c r="C8" s="14" t="s">
        <v>44</v>
      </c>
      <c r="D8" s="14" t="s">
        <v>45</v>
      </c>
      <c r="E8" s="71" t="s">
        <v>46</v>
      </c>
      <c r="F8" s="14" t="s">
        <v>47</v>
      </c>
      <c r="G8" s="14" t="s">
        <v>48</v>
      </c>
      <c r="H8" s="71" t="s">
        <v>49</v>
      </c>
      <c r="I8" s="14" t="s">
        <v>50</v>
      </c>
      <c r="J8" s="14">
        <v>10</v>
      </c>
      <c r="K8" s="14">
        <v>11</v>
      </c>
      <c r="L8" s="14">
        <v>12</v>
      </c>
      <c r="M8" s="14">
        <v>13</v>
      </c>
      <c r="N8" s="14">
        <v>14</v>
      </c>
      <c r="O8" s="14">
        <v>15</v>
      </c>
      <c r="P8" s="14">
        <v>16</v>
      </c>
      <c r="Q8" s="14">
        <v>17</v>
      </c>
      <c r="R8" s="14">
        <v>18</v>
      </c>
      <c r="S8" s="14">
        <v>19</v>
      </c>
      <c r="T8" s="14">
        <v>20</v>
      </c>
    </row>
    <row r="9" ht="20.25" customHeight="1" spans="1:20">
      <c r="A9" s="16" t="s">
        <v>51</v>
      </c>
      <c r="B9" s="16" t="s">
        <v>52</v>
      </c>
      <c r="C9" s="17">
        <v>1053.882867</v>
      </c>
      <c r="D9" s="17">
        <v>1049.450867</v>
      </c>
      <c r="E9" s="17">
        <v>849.450867</v>
      </c>
      <c r="F9" s="17">
        <v>200</v>
      </c>
      <c r="G9" s="17"/>
      <c r="H9" s="17"/>
      <c r="I9" s="17">
        <v>4.432</v>
      </c>
      <c r="J9" s="17"/>
      <c r="K9" s="17"/>
      <c r="L9" s="17"/>
      <c r="M9" s="17"/>
      <c r="N9" s="17">
        <v>4.432</v>
      </c>
      <c r="O9" s="17"/>
      <c r="P9" s="17"/>
      <c r="Q9" s="17"/>
      <c r="R9" s="17"/>
      <c r="S9" s="17"/>
      <c r="T9" s="17"/>
    </row>
    <row r="10" ht="20.25" customHeight="1" spans="1:20">
      <c r="A10" s="48" t="s">
        <v>29</v>
      </c>
      <c r="B10" s="48"/>
      <c r="C10" s="17">
        <v>1053.882867</v>
      </c>
      <c r="D10" s="17">
        <v>1049.450867</v>
      </c>
      <c r="E10" s="17">
        <v>849.450867</v>
      </c>
      <c r="F10" s="17">
        <v>200</v>
      </c>
      <c r="G10" s="17"/>
      <c r="H10" s="17"/>
      <c r="I10" s="17">
        <v>4.432</v>
      </c>
      <c r="J10" s="17"/>
      <c r="K10" s="17"/>
      <c r="L10" s="17"/>
      <c r="M10" s="17"/>
      <c r="N10" s="17">
        <v>4.432</v>
      </c>
      <c r="O10" s="17"/>
      <c r="P10" s="17"/>
      <c r="Q10" s="17"/>
      <c r="R10" s="17"/>
      <c r="S10" s="17"/>
      <c r="T10" s="17"/>
    </row>
  </sheetData>
  <mergeCells count="20">
    <mergeCell ref="A3:T3"/>
    <mergeCell ref="A4:D4"/>
    <mergeCell ref="D5:N5"/>
    <mergeCell ref="O5:T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 ref="T6:T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9"/>
  <sheetViews>
    <sheetView showZeros="0" tabSelected="1" workbookViewId="0">
      <pane ySplit="1" topLeftCell="A2" activePane="bottomLeft" state="frozen"/>
      <selection/>
      <selection pane="bottomLeft" activeCell="A1" sqref="A1"/>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53</v>
      </c>
    </row>
    <row r="3" ht="37.5" customHeight="1" spans="1:15">
      <c r="A3" s="4" t="s">
        <v>54</v>
      </c>
      <c r="B3" s="4"/>
      <c r="C3" s="4"/>
      <c r="D3" s="4"/>
      <c r="E3" s="4"/>
      <c r="F3" s="4"/>
      <c r="G3" s="4"/>
      <c r="H3" s="4"/>
      <c r="I3" s="4"/>
      <c r="J3" s="4"/>
      <c r="K3" s="53"/>
      <c r="L3" s="53"/>
      <c r="M3" s="53"/>
      <c r="N3" s="53"/>
      <c r="O3" s="53"/>
    </row>
    <row r="4" ht="18.75" customHeight="1" spans="1:15">
      <c r="A4" s="42" t="str">
        <f>"单位名称："&amp;"通海县发展和改革局"</f>
        <v>单位名称：通海县发展和改革局</v>
      </c>
      <c r="B4" s="42"/>
      <c r="C4" s="42"/>
      <c r="D4" s="42"/>
      <c r="E4" s="42"/>
      <c r="F4" s="42"/>
      <c r="G4" s="42"/>
      <c r="H4" s="42"/>
      <c r="I4" s="42"/>
      <c r="J4" s="3"/>
      <c r="K4" s="3"/>
      <c r="L4" s="3"/>
      <c r="M4" s="3"/>
      <c r="N4" s="3"/>
      <c r="O4" s="3" t="s">
        <v>26</v>
      </c>
    </row>
    <row r="5" ht="18.75" customHeight="1" spans="1:15">
      <c r="A5" s="13" t="s">
        <v>55</v>
      </c>
      <c r="B5" s="13" t="s">
        <v>56</v>
      </c>
      <c r="C5" s="45" t="s">
        <v>29</v>
      </c>
      <c r="D5" s="45" t="s">
        <v>32</v>
      </c>
      <c r="E5" s="45"/>
      <c r="F5" s="45"/>
      <c r="G5" s="13" t="s">
        <v>33</v>
      </c>
      <c r="H5" s="45" t="s">
        <v>34</v>
      </c>
      <c r="I5" s="13" t="s">
        <v>57</v>
      </c>
      <c r="J5" s="45" t="s">
        <v>36</v>
      </c>
      <c r="K5" s="45"/>
      <c r="L5" s="45"/>
      <c r="M5" s="45"/>
      <c r="N5" s="45"/>
      <c r="O5" s="45"/>
    </row>
    <row r="6" ht="18.75" customHeight="1" spans="1:15">
      <c r="A6" s="13"/>
      <c r="B6" s="13"/>
      <c r="C6" s="45"/>
      <c r="D6" s="45" t="s">
        <v>31</v>
      </c>
      <c r="E6" s="45" t="s">
        <v>58</v>
      </c>
      <c r="F6" s="45" t="s">
        <v>59</v>
      </c>
      <c r="G6" s="13"/>
      <c r="H6" s="45"/>
      <c r="I6" s="13"/>
      <c r="J6" s="45" t="s">
        <v>31</v>
      </c>
      <c r="K6" s="45" t="s">
        <v>60</v>
      </c>
      <c r="L6" s="14" t="s">
        <v>61</v>
      </c>
      <c r="M6" s="14" t="s">
        <v>62</v>
      </c>
      <c r="N6" s="14" t="s">
        <v>63</v>
      </c>
      <c r="O6" s="14" t="s">
        <v>64</v>
      </c>
    </row>
    <row r="7" ht="18.75" customHeight="1" spans="1:15">
      <c r="A7" s="14" t="s">
        <v>42</v>
      </c>
      <c r="B7" s="14" t="s">
        <v>43</v>
      </c>
      <c r="C7" s="14" t="s">
        <v>44</v>
      </c>
      <c r="D7" s="14" t="s">
        <v>45</v>
      </c>
      <c r="E7" s="14" t="s">
        <v>46</v>
      </c>
      <c r="F7" s="14" t="s">
        <v>47</v>
      </c>
      <c r="G7" s="14" t="s">
        <v>48</v>
      </c>
      <c r="H7" s="14" t="s">
        <v>49</v>
      </c>
      <c r="I7" s="14" t="s">
        <v>50</v>
      </c>
      <c r="J7" s="14" t="s">
        <v>65</v>
      </c>
      <c r="K7" s="14">
        <v>11</v>
      </c>
      <c r="L7" s="14">
        <v>12</v>
      </c>
      <c r="M7" s="14">
        <v>13</v>
      </c>
      <c r="N7" s="14">
        <v>14</v>
      </c>
      <c r="O7" s="14">
        <v>15</v>
      </c>
    </row>
    <row r="8" ht="20.25" customHeight="1" spans="1:15">
      <c r="A8" s="16" t="s">
        <v>66</v>
      </c>
      <c r="B8" s="16" t="s">
        <v>67</v>
      </c>
      <c r="C8" s="17">
        <v>365.491025</v>
      </c>
      <c r="D8" s="17">
        <v>365.491025</v>
      </c>
      <c r="E8" s="17">
        <v>363.563525</v>
      </c>
      <c r="F8" s="17">
        <v>1.9275</v>
      </c>
      <c r="G8" s="17"/>
      <c r="H8" s="17"/>
      <c r="I8" s="17"/>
      <c r="J8" s="17"/>
      <c r="K8" s="17"/>
      <c r="L8" s="17"/>
      <c r="M8" s="17"/>
      <c r="N8" s="17"/>
      <c r="O8" s="17"/>
    </row>
    <row r="9" ht="20.25" customHeight="1" spans="1:15">
      <c r="A9" s="46" t="s">
        <v>68</v>
      </c>
      <c r="B9" s="46" t="s">
        <v>69</v>
      </c>
      <c r="C9" s="17">
        <v>365.491025</v>
      </c>
      <c r="D9" s="17">
        <v>365.491025</v>
      </c>
      <c r="E9" s="17">
        <v>363.563525</v>
      </c>
      <c r="F9" s="17">
        <v>1.9275</v>
      </c>
      <c r="G9" s="17"/>
      <c r="H9" s="17"/>
      <c r="I9" s="17"/>
      <c r="J9" s="17"/>
      <c r="K9" s="17"/>
      <c r="L9" s="17"/>
      <c r="M9" s="17"/>
      <c r="N9" s="17"/>
      <c r="O9" s="17"/>
    </row>
    <row r="10" ht="20.25" customHeight="1" spans="1:15">
      <c r="A10" s="47" t="s">
        <v>70</v>
      </c>
      <c r="B10" s="47" t="s">
        <v>71</v>
      </c>
      <c r="C10" s="17">
        <v>365.491025</v>
      </c>
      <c r="D10" s="17">
        <v>365.491025</v>
      </c>
      <c r="E10" s="17">
        <v>363.563525</v>
      </c>
      <c r="F10" s="17">
        <v>1.9275</v>
      </c>
      <c r="G10" s="17"/>
      <c r="H10" s="17"/>
      <c r="I10" s="17"/>
      <c r="J10" s="17"/>
      <c r="K10" s="17"/>
      <c r="L10" s="17"/>
      <c r="M10" s="17"/>
      <c r="N10" s="17"/>
      <c r="O10" s="17"/>
    </row>
    <row r="11" ht="20.25" customHeight="1" spans="1:15">
      <c r="A11" s="16" t="s">
        <v>72</v>
      </c>
      <c r="B11" s="16" t="s">
        <v>73</v>
      </c>
      <c r="C11" s="17">
        <v>300</v>
      </c>
      <c r="D11" s="17">
        <v>300</v>
      </c>
      <c r="E11" s="17"/>
      <c r="F11" s="17">
        <v>300</v>
      </c>
      <c r="G11" s="17"/>
      <c r="H11" s="17"/>
      <c r="I11" s="17"/>
      <c r="J11" s="17"/>
      <c r="K11" s="17"/>
      <c r="L11" s="17"/>
      <c r="M11" s="17"/>
      <c r="N11" s="17"/>
      <c r="O11" s="17"/>
    </row>
    <row r="12" ht="20.25" customHeight="1" spans="1:15">
      <c r="A12" s="46" t="s">
        <v>74</v>
      </c>
      <c r="B12" s="46" t="s">
        <v>75</v>
      </c>
      <c r="C12" s="17">
        <v>300</v>
      </c>
      <c r="D12" s="17">
        <v>300</v>
      </c>
      <c r="E12" s="17"/>
      <c r="F12" s="17">
        <v>300</v>
      </c>
      <c r="G12" s="17"/>
      <c r="H12" s="17"/>
      <c r="I12" s="17"/>
      <c r="J12" s="17"/>
      <c r="K12" s="17"/>
      <c r="L12" s="17"/>
      <c r="M12" s="17"/>
      <c r="N12" s="17"/>
      <c r="O12" s="17"/>
    </row>
    <row r="13" ht="20.25" customHeight="1" spans="1:15">
      <c r="A13" s="47" t="s">
        <v>76</v>
      </c>
      <c r="B13" s="47" t="s">
        <v>75</v>
      </c>
      <c r="C13" s="17">
        <v>300</v>
      </c>
      <c r="D13" s="17">
        <v>300</v>
      </c>
      <c r="E13" s="17"/>
      <c r="F13" s="17">
        <v>300</v>
      </c>
      <c r="G13" s="17"/>
      <c r="H13" s="17"/>
      <c r="I13" s="17"/>
      <c r="J13" s="17"/>
      <c r="K13" s="17"/>
      <c r="L13" s="17"/>
      <c r="M13" s="17"/>
      <c r="N13" s="17"/>
      <c r="O13" s="17"/>
    </row>
    <row r="14" ht="20.25" customHeight="1" spans="1:15">
      <c r="A14" s="16" t="s">
        <v>77</v>
      </c>
      <c r="B14" s="16" t="s">
        <v>78</v>
      </c>
      <c r="C14" s="17">
        <v>82.437728</v>
      </c>
      <c r="D14" s="17">
        <v>82.437728</v>
      </c>
      <c r="E14" s="17">
        <v>78.343328</v>
      </c>
      <c r="F14" s="17">
        <v>4.0944</v>
      </c>
      <c r="G14" s="17"/>
      <c r="H14" s="17"/>
      <c r="I14" s="17"/>
      <c r="J14" s="17"/>
      <c r="K14" s="17"/>
      <c r="L14" s="17"/>
      <c r="M14" s="17"/>
      <c r="N14" s="17"/>
      <c r="O14" s="17"/>
    </row>
    <row r="15" ht="20.25" customHeight="1" spans="1:15">
      <c r="A15" s="46" t="s">
        <v>79</v>
      </c>
      <c r="B15" s="46" t="s">
        <v>80</v>
      </c>
      <c r="C15" s="17">
        <v>78.343328</v>
      </c>
      <c r="D15" s="17">
        <v>78.343328</v>
      </c>
      <c r="E15" s="17">
        <v>78.343328</v>
      </c>
      <c r="F15" s="17"/>
      <c r="G15" s="17"/>
      <c r="H15" s="17"/>
      <c r="I15" s="17"/>
      <c r="J15" s="17"/>
      <c r="K15" s="17"/>
      <c r="L15" s="17"/>
      <c r="M15" s="17"/>
      <c r="N15" s="17"/>
      <c r="O15" s="17"/>
    </row>
    <row r="16" ht="20.25" customHeight="1" spans="1:15">
      <c r="A16" s="47" t="s">
        <v>81</v>
      </c>
      <c r="B16" s="47" t="s">
        <v>82</v>
      </c>
      <c r="C16" s="17">
        <v>37.44</v>
      </c>
      <c r="D16" s="17">
        <v>37.44</v>
      </c>
      <c r="E16" s="17">
        <v>37.44</v>
      </c>
      <c r="F16" s="17"/>
      <c r="G16" s="17"/>
      <c r="H16" s="17"/>
      <c r="I16" s="17"/>
      <c r="J16" s="17"/>
      <c r="K16" s="17"/>
      <c r="L16" s="17"/>
      <c r="M16" s="17"/>
      <c r="N16" s="17"/>
      <c r="O16" s="17"/>
    </row>
    <row r="17" ht="20.25" customHeight="1" spans="1:15">
      <c r="A17" s="47" t="s">
        <v>83</v>
      </c>
      <c r="B17" s="47" t="s">
        <v>84</v>
      </c>
      <c r="C17" s="17">
        <v>40.903328</v>
      </c>
      <c r="D17" s="17">
        <v>40.903328</v>
      </c>
      <c r="E17" s="17">
        <v>40.903328</v>
      </c>
      <c r="F17" s="17"/>
      <c r="G17" s="17"/>
      <c r="H17" s="17"/>
      <c r="I17" s="17"/>
      <c r="J17" s="17"/>
      <c r="K17" s="17"/>
      <c r="L17" s="17"/>
      <c r="M17" s="17"/>
      <c r="N17" s="17"/>
      <c r="O17" s="17"/>
    </row>
    <row r="18" ht="20.25" customHeight="1" spans="1:15">
      <c r="A18" s="46" t="s">
        <v>85</v>
      </c>
      <c r="B18" s="46" t="s">
        <v>86</v>
      </c>
      <c r="C18" s="17">
        <v>4.0944</v>
      </c>
      <c r="D18" s="17">
        <v>4.0944</v>
      </c>
      <c r="E18" s="17"/>
      <c r="F18" s="17">
        <v>4.0944</v>
      </c>
      <c r="G18" s="17"/>
      <c r="H18" s="17"/>
      <c r="I18" s="17"/>
      <c r="J18" s="17"/>
      <c r="K18" s="17"/>
      <c r="L18" s="17"/>
      <c r="M18" s="17"/>
      <c r="N18" s="17"/>
      <c r="O18" s="17"/>
    </row>
    <row r="19" ht="20.25" customHeight="1" spans="1:15">
      <c r="A19" s="47" t="s">
        <v>87</v>
      </c>
      <c r="B19" s="47" t="s">
        <v>88</v>
      </c>
      <c r="C19" s="17">
        <v>4.0944</v>
      </c>
      <c r="D19" s="17">
        <v>4.0944</v>
      </c>
      <c r="E19" s="17"/>
      <c r="F19" s="17">
        <v>4.0944</v>
      </c>
      <c r="G19" s="17"/>
      <c r="H19" s="17"/>
      <c r="I19" s="17"/>
      <c r="J19" s="17"/>
      <c r="K19" s="17"/>
      <c r="L19" s="17"/>
      <c r="M19" s="17"/>
      <c r="N19" s="17"/>
      <c r="O19" s="17"/>
    </row>
    <row r="20" ht="20.25" customHeight="1" spans="1:15">
      <c r="A20" s="16" t="s">
        <v>89</v>
      </c>
      <c r="B20" s="16" t="s">
        <v>90</v>
      </c>
      <c r="C20" s="17">
        <v>42.343314</v>
      </c>
      <c r="D20" s="17">
        <v>42.343314</v>
      </c>
      <c r="E20" s="17">
        <v>42.343314</v>
      </c>
      <c r="F20" s="17"/>
      <c r="G20" s="17"/>
      <c r="H20" s="17"/>
      <c r="I20" s="17"/>
      <c r="J20" s="17"/>
      <c r="K20" s="17"/>
      <c r="L20" s="17"/>
      <c r="M20" s="17"/>
      <c r="N20" s="17"/>
      <c r="O20" s="17"/>
    </row>
    <row r="21" ht="20.25" customHeight="1" spans="1:15">
      <c r="A21" s="46" t="s">
        <v>91</v>
      </c>
      <c r="B21" s="46" t="s">
        <v>92</v>
      </c>
      <c r="C21" s="17">
        <v>42.343314</v>
      </c>
      <c r="D21" s="17">
        <v>42.343314</v>
      </c>
      <c r="E21" s="17">
        <v>42.343314</v>
      </c>
      <c r="F21" s="17"/>
      <c r="G21" s="17"/>
      <c r="H21" s="17"/>
      <c r="I21" s="17"/>
      <c r="J21" s="17"/>
      <c r="K21" s="17"/>
      <c r="L21" s="17"/>
      <c r="M21" s="17"/>
      <c r="N21" s="17"/>
      <c r="O21" s="17"/>
    </row>
    <row r="22" ht="20.25" customHeight="1" spans="1:15">
      <c r="A22" s="47" t="s">
        <v>93</v>
      </c>
      <c r="B22" s="47" t="s">
        <v>94</v>
      </c>
      <c r="C22" s="17">
        <v>21.218601</v>
      </c>
      <c r="D22" s="17">
        <v>21.218601</v>
      </c>
      <c r="E22" s="17">
        <v>21.218601</v>
      </c>
      <c r="F22" s="17"/>
      <c r="G22" s="17"/>
      <c r="H22" s="17"/>
      <c r="I22" s="17"/>
      <c r="J22" s="17"/>
      <c r="K22" s="17"/>
      <c r="L22" s="17"/>
      <c r="M22" s="17"/>
      <c r="N22" s="17"/>
      <c r="O22" s="17"/>
    </row>
    <row r="23" ht="20.25" customHeight="1" spans="1:15">
      <c r="A23" s="47" t="s">
        <v>95</v>
      </c>
      <c r="B23" s="47" t="s">
        <v>96</v>
      </c>
      <c r="C23" s="17">
        <v>18.388259</v>
      </c>
      <c r="D23" s="17">
        <v>18.388259</v>
      </c>
      <c r="E23" s="17">
        <v>18.388259</v>
      </c>
      <c r="F23" s="17"/>
      <c r="G23" s="17"/>
      <c r="H23" s="17"/>
      <c r="I23" s="17"/>
      <c r="J23" s="17"/>
      <c r="K23" s="17"/>
      <c r="L23" s="17"/>
      <c r="M23" s="17"/>
      <c r="N23" s="17"/>
      <c r="O23" s="17"/>
    </row>
    <row r="24" ht="20.25" customHeight="1" spans="1:15">
      <c r="A24" s="47" t="s">
        <v>97</v>
      </c>
      <c r="B24" s="47" t="s">
        <v>98</v>
      </c>
      <c r="C24" s="17">
        <v>2.736454</v>
      </c>
      <c r="D24" s="17">
        <v>2.736454</v>
      </c>
      <c r="E24" s="17">
        <v>2.736454</v>
      </c>
      <c r="F24" s="17"/>
      <c r="G24" s="17"/>
      <c r="H24" s="17"/>
      <c r="I24" s="17"/>
      <c r="J24" s="17"/>
      <c r="K24" s="17"/>
      <c r="L24" s="17"/>
      <c r="M24" s="17"/>
      <c r="N24" s="17"/>
      <c r="O24" s="17"/>
    </row>
    <row r="25" ht="20.25" customHeight="1" spans="1:15">
      <c r="A25" s="16" t="s">
        <v>99</v>
      </c>
      <c r="B25" s="16" t="s">
        <v>100</v>
      </c>
      <c r="C25" s="17">
        <v>200</v>
      </c>
      <c r="D25" s="17"/>
      <c r="E25" s="17"/>
      <c r="F25" s="17"/>
      <c r="G25" s="17">
        <v>200</v>
      </c>
      <c r="H25" s="17"/>
      <c r="I25" s="17"/>
      <c r="J25" s="17"/>
      <c r="K25" s="17"/>
      <c r="L25" s="17"/>
      <c r="M25" s="17"/>
      <c r="N25" s="17"/>
      <c r="O25" s="17"/>
    </row>
    <row r="26" ht="20.25" customHeight="1" spans="1:15">
      <c r="A26" s="46" t="s">
        <v>101</v>
      </c>
      <c r="B26" s="46" t="s">
        <v>102</v>
      </c>
      <c r="C26" s="17">
        <v>200</v>
      </c>
      <c r="D26" s="17"/>
      <c r="E26" s="17"/>
      <c r="F26" s="17"/>
      <c r="G26" s="17">
        <v>200</v>
      </c>
      <c r="H26" s="17"/>
      <c r="I26" s="17"/>
      <c r="J26" s="17"/>
      <c r="K26" s="17"/>
      <c r="L26" s="17"/>
      <c r="M26" s="17"/>
      <c r="N26" s="17"/>
      <c r="O26" s="17"/>
    </row>
    <row r="27" ht="20.25" customHeight="1" spans="1:15">
      <c r="A27" s="47" t="s">
        <v>103</v>
      </c>
      <c r="B27" s="47" t="s">
        <v>104</v>
      </c>
      <c r="C27" s="17">
        <v>200</v>
      </c>
      <c r="D27" s="17"/>
      <c r="E27" s="17"/>
      <c r="F27" s="17"/>
      <c r="G27" s="17">
        <v>200</v>
      </c>
      <c r="H27" s="17"/>
      <c r="I27" s="17"/>
      <c r="J27" s="17"/>
      <c r="K27" s="17"/>
      <c r="L27" s="17"/>
      <c r="M27" s="17"/>
      <c r="N27" s="17"/>
      <c r="O27" s="17"/>
    </row>
    <row r="28" ht="20.25" customHeight="1" spans="1:15">
      <c r="A28" s="16" t="s">
        <v>105</v>
      </c>
      <c r="B28" s="16" t="s">
        <v>106</v>
      </c>
      <c r="C28" s="17">
        <v>4.432</v>
      </c>
      <c r="D28" s="17"/>
      <c r="E28" s="17"/>
      <c r="F28" s="17"/>
      <c r="G28" s="17"/>
      <c r="H28" s="17"/>
      <c r="I28" s="17"/>
      <c r="J28" s="17">
        <v>4.432</v>
      </c>
      <c r="K28" s="17"/>
      <c r="L28" s="17"/>
      <c r="M28" s="17"/>
      <c r="N28" s="17"/>
      <c r="O28" s="17">
        <v>4.432</v>
      </c>
    </row>
    <row r="29" ht="20.25" customHeight="1" spans="1:15">
      <c r="A29" s="46" t="s">
        <v>107</v>
      </c>
      <c r="B29" s="46" t="s">
        <v>108</v>
      </c>
      <c r="C29" s="17">
        <v>4.432</v>
      </c>
      <c r="D29" s="17"/>
      <c r="E29" s="17"/>
      <c r="F29" s="17"/>
      <c r="G29" s="17"/>
      <c r="H29" s="17"/>
      <c r="I29" s="17"/>
      <c r="J29" s="17">
        <v>4.432</v>
      </c>
      <c r="K29" s="17"/>
      <c r="L29" s="17"/>
      <c r="M29" s="17"/>
      <c r="N29" s="17"/>
      <c r="O29" s="17">
        <v>4.432</v>
      </c>
    </row>
    <row r="30" ht="20.25" customHeight="1" spans="1:15">
      <c r="A30" s="47" t="s">
        <v>109</v>
      </c>
      <c r="B30" s="47" t="s">
        <v>108</v>
      </c>
      <c r="C30" s="17">
        <v>4.432</v>
      </c>
      <c r="D30" s="17"/>
      <c r="E30" s="17"/>
      <c r="F30" s="17"/>
      <c r="G30" s="17"/>
      <c r="H30" s="17"/>
      <c r="I30" s="17"/>
      <c r="J30" s="17">
        <v>4.432</v>
      </c>
      <c r="K30" s="17"/>
      <c r="L30" s="17"/>
      <c r="M30" s="17"/>
      <c r="N30" s="17"/>
      <c r="O30" s="17">
        <v>4.432</v>
      </c>
    </row>
    <row r="31" ht="20.25" customHeight="1" spans="1:15">
      <c r="A31" s="16" t="s">
        <v>110</v>
      </c>
      <c r="B31" s="16" t="s">
        <v>111</v>
      </c>
      <c r="C31" s="17">
        <v>36.1788</v>
      </c>
      <c r="D31" s="17">
        <v>36.1788</v>
      </c>
      <c r="E31" s="17">
        <v>36.1788</v>
      </c>
      <c r="F31" s="17"/>
      <c r="G31" s="17"/>
      <c r="H31" s="17"/>
      <c r="I31" s="17"/>
      <c r="J31" s="17"/>
      <c r="K31" s="17"/>
      <c r="L31" s="17"/>
      <c r="M31" s="17"/>
      <c r="N31" s="17"/>
      <c r="O31" s="17"/>
    </row>
    <row r="32" ht="20.25" customHeight="1" spans="1:15">
      <c r="A32" s="46" t="s">
        <v>112</v>
      </c>
      <c r="B32" s="46" t="s">
        <v>113</v>
      </c>
      <c r="C32" s="17">
        <v>36.1788</v>
      </c>
      <c r="D32" s="17">
        <v>36.1788</v>
      </c>
      <c r="E32" s="17">
        <v>36.1788</v>
      </c>
      <c r="F32" s="17"/>
      <c r="G32" s="17"/>
      <c r="H32" s="17"/>
      <c r="I32" s="17"/>
      <c r="J32" s="17"/>
      <c r="K32" s="17"/>
      <c r="L32" s="17"/>
      <c r="M32" s="17"/>
      <c r="N32" s="17"/>
      <c r="O32" s="17"/>
    </row>
    <row r="33" ht="20.25" customHeight="1" spans="1:15">
      <c r="A33" s="47" t="s">
        <v>114</v>
      </c>
      <c r="B33" s="47" t="s">
        <v>115</v>
      </c>
      <c r="C33" s="17">
        <v>36.1788</v>
      </c>
      <c r="D33" s="17">
        <v>36.1788</v>
      </c>
      <c r="E33" s="17">
        <v>36.1788</v>
      </c>
      <c r="F33" s="17"/>
      <c r="G33" s="17"/>
      <c r="H33" s="17"/>
      <c r="I33" s="17"/>
      <c r="J33" s="17"/>
      <c r="K33" s="17"/>
      <c r="L33" s="17"/>
      <c r="M33" s="17"/>
      <c r="N33" s="17"/>
      <c r="O33" s="17"/>
    </row>
    <row r="34" ht="20.25" customHeight="1" spans="1:15">
      <c r="A34" s="16" t="s">
        <v>116</v>
      </c>
      <c r="B34" s="16" t="s">
        <v>117</v>
      </c>
      <c r="C34" s="17">
        <v>23</v>
      </c>
      <c r="D34" s="17">
        <v>23</v>
      </c>
      <c r="E34" s="17"/>
      <c r="F34" s="17">
        <v>23</v>
      </c>
      <c r="G34" s="17"/>
      <c r="H34" s="17"/>
      <c r="I34" s="17"/>
      <c r="J34" s="17"/>
      <c r="K34" s="17"/>
      <c r="L34" s="17"/>
      <c r="M34" s="17"/>
      <c r="N34" s="17"/>
      <c r="O34" s="17"/>
    </row>
    <row r="35" ht="20.25" customHeight="1" spans="1:15">
      <c r="A35" s="46" t="s">
        <v>118</v>
      </c>
      <c r="B35" s="46" t="s">
        <v>119</v>
      </c>
      <c r="C35" s="17">
        <v>3</v>
      </c>
      <c r="D35" s="17">
        <v>3</v>
      </c>
      <c r="E35" s="17"/>
      <c r="F35" s="17">
        <v>3</v>
      </c>
      <c r="G35" s="17"/>
      <c r="H35" s="17"/>
      <c r="I35" s="17"/>
      <c r="J35" s="17"/>
      <c r="K35" s="17"/>
      <c r="L35" s="17"/>
      <c r="M35" s="17"/>
      <c r="N35" s="17"/>
      <c r="O35" s="17"/>
    </row>
    <row r="36" ht="20.25" customHeight="1" spans="1:15">
      <c r="A36" s="47" t="s">
        <v>120</v>
      </c>
      <c r="B36" s="47" t="s">
        <v>121</v>
      </c>
      <c r="C36" s="17">
        <v>3</v>
      </c>
      <c r="D36" s="17">
        <v>3</v>
      </c>
      <c r="E36" s="17"/>
      <c r="F36" s="17">
        <v>3</v>
      </c>
      <c r="G36" s="17"/>
      <c r="H36" s="17"/>
      <c r="I36" s="17"/>
      <c r="J36" s="17"/>
      <c r="K36" s="17"/>
      <c r="L36" s="17"/>
      <c r="M36" s="17"/>
      <c r="N36" s="17"/>
      <c r="O36" s="17"/>
    </row>
    <row r="37" ht="20.25" customHeight="1" spans="1:15">
      <c r="A37" s="46" t="s">
        <v>122</v>
      </c>
      <c r="B37" s="46" t="s">
        <v>123</v>
      </c>
      <c r="C37" s="17">
        <v>20</v>
      </c>
      <c r="D37" s="17">
        <v>20</v>
      </c>
      <c r="E37" s="17"/>
      <c r="F37" s="17">
        <v>20</v>
      </c>
      <c r="G37" s="17"/>
      <c r="H37" s="17"/>
      <c r="I37" s="17"/>
      <c r="J37" s="17"/>
      <c r="K37" s="17"/>
      <c r="L37" s="17"/>
      <c r="M37" s="17"/>
      <c r="N37" s="17"/>
      <c r="O37" s="17"/>
    </row>
    <row r="38" ht="20.25" customHeight="1" spans="1:15">
      <c r="A38" s="47" t="s">
        <v>124</v>
      </c>
      <c r="B38" s="47" t="s">
        <v>125</v>
      </c>
      <c r="C38" s="17">
        <v>20</v>
      </c>
      <c r="D38" s="17">
        <v>20</v>
      </c>
      <c r="E38" s="17"/>
      <c r="F38" s="17">
        <v>20</v>
      </c>
      <c r="G38" s="17"/>
      <c r="H38" s="17"/>
      <c r="I38" s="17"/>
      <c r="J38" s="17"/>
      <c r="K38" s="17"/>
      <c r="L38" s="17"/>
      <c r="M38" s="17"/>
      <c r="N38" s="17"/>
      <c r="O38" s="17"/>
    </row>
    <row r="39" ht="20.25" customHeight="1" spans="1:15">
      <c r="A39" s="48" t="s">
        <v>126</v>
      </c>
      <c r="B39" s="48"/>
      <c r="C39" s="17">
        <v>1053.882867</v>
      </c>
      <c r="D39" s="17">
        <v>849.450867</v>
      </c>
      <c r="E39" s="17">
        <v>520.428967</v>
      </c>
      <c r="F39" s="17">
        <v>329.0219</v>
      </c>
      <c r="G39" s="17">
        <v>200</v>
      </c>
      <c r="H39" s="17"/>
      <c r="I39" s="17"/>
      <c r="J39" s="17">
        <v>4.432</v>
      </c>
      <c r="K39" s="17"/>
      <c r="L39" s="17"/>
      <c r="M39" s="17"/>
      <c r="N39" s="17"/>
      <c r="O39" s="17">
        <v>4.432</v>
      </c>
    </row>
  </sheetData>
  <mergeCells count="11">
    <mergeCell ref="A3:O3"/>
    <mergeCell ref="A4:I4"/>
    <mergeCell ref="D5:F5"/>
    <mergeCell ref="J5:O5"/>
    <mergeCell ref="A39:B39"/>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8"/>
  <sheetViews>
    <sheetView showZeros="0" tabSelected="1"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127</v>
      </c>
    </row>
    <row r="3" ht="45" customHeight="1" spans="1:4">
      <c r="A3" s="4" t="s">
        <v>128</v>
      </c>
      <c r="B3" s="4"/>
      <c r="C3" s="4"/>
      <c r="D3" s="4"/>
    </row>
    <row r="4" ht="18.75" customHeight="1" spans="1:4">
      <c r="A4" s="5" t="str">
        <f>"单位名称："&amp;"通海县发展和改革局"</f>
        <v>单位名称：通海县发展和改革局</v>
      </c>
      <c r="B4" s="5"/>
      <c r="C4" s="64"/>
      <c r="D4" s="6" t="s">
        <v>2</v>
      </c>
    </row>
    <row r="5" ht="22.5" customHeight="1" spans="1:4">
      <c r="A5" s="8" t="s">
        <v>3</v>
      </c>
      <c r="B5" s="8"/>
      <c r="C5" s="8" t="s">
        <v>4</v>
      </c>
      <c r="D5" s="8"/>
    </row>
    <row r="6" ht="18.75" customHeight="1" spans="1:4">
      <c r="A6" s="8" t="s">
        <v>5</v>
      </c>
      <c r="B6" s="8" t="s">
        <v>129</v>
      </c>
      <c r="C6" s="8" t="s">
        <v>130</v>
      </c>
      <c r="D6" s="8" t="s">
        <v>129</v>
      </c>
    </row>
    <row r="7" ht="18.75" customHeight="1" spans="1:4">
      <c r="A7" s="8"/>
      <c r="B7" s="8"/>
      <c r="C7" s="8"/>
      <c r="D7" s="8"/>
    </row>
    <row r="8" ht="22.5" customHeight="1" spans="1:4">
      <c r="A8" s="15" t="s">
        <v>131</v>
      </c>
      <c r="B8" s="17">
        <v>1049.450867</v>
      </c>
      <c r="C8" s="15" t="s">
        <v>132</v>
      </c>
      <c r="D8" s="17">
        <v>1049.450867</v>
      </c>
    </row>
    <row r="9" ht="22.5" customHeight="1" spans="1:4">
      <c r="A9" s="15" t="s">
        <v>133</v>
      </c>
      <c r="B9" s="17">
        <v>849.450867</v>
      </c>
      <c r="C9" s="15" t="str">
        <f>"（"&amp;"一"&amp;"）"&amp;"一般公共服务支出"</f>
        <v>（一）一般公共服务支出</v>
      </c>
      <c r="D9" s="17">
        <v>365.491025</v>
      </c>
    </row>
    <row r="10" ht="22.5" customHeight="1" spans="1:4">
      <c r="A10" s="15" t="s">
        <v>134</v>
      </c>
      <c r="B10" s="17">
        <v>200</v>
      </c>
      <c r="C10" s="15" t="str">
        <f>"（"&amp;"二"&amp;"）"&amp;"科学技术支出"</f>
        <v>（二）科学技术支出</v>
      </c>
      <c r="D10" s="17">
        <v>300</v>
      </c>
    </row>
    <row r="11" ht="22.5" customHeight="1" spans="1:4">
      <c r="A11" s="15" t="s">
        <v>135</v>
      </c>
      <c r="B11" s="17"/>
      <c r="C11" s="15" t="str">
        <f>"（"&amp;"三"&amp;"）"&amp;"社会保障和就业支出"</f>
        <v>（三）社会保障和就业支出</v>
      </c>
      <c r="D11" s="17">
        <v>82.437728</v>
      </c>
    </row>
    <row r="12" ht="22.5" customHeight="1" spans="1:4">
      <c r="A12" s="15" t="s">
        <v>136</v>
      </c>
      <c r="B12" s="17"/>
      <c r="C12" s="15" t="str">
        <f>"（"&amp;"四"&amp;"）"&amp;"卫生健康支出"</f>
        <v>（四）卫生健康支出</v>
      </c>
      <c r="D12" s="17">
        <v>42.343314</v>
      </c>
    </row>
    <row r="13" ht="22.5" customHeight="1" spans="1:4">
      <c r="A13" s="15" t="s">
        <v>133</v>
      </c>
      <c r="B13" s="17"/>
      <c r="C13" s="15" t="str">
        <f>"（"&amp;"五"&amp;"）"&amp;"城乡社区支出"</f>
        <v>（五）城乡社区支出</v>
      </c>
      <c r="D13" s="17">
        <v>200</v>
      </c>
    </row>
    <row r="14" ht="22.5" customHeight="1" spans="1:4">
      <c r="A14" s="15" t="s">
        <v>134</v>
      </c>
      <c r="B14" s="17"/>
      <c r="C14" s="15" t="str">
        <f>"（"&amp;"六"&amp;"）"&amp;"农林水支出"</f>
        <v>（六）农林水支出</v>
      </c>
      <c r="D14" s="17"/>
    </row>
    <row r="15" ht="22.5" customHeight="1" spans="1:4">
      <c r="A15" s="15" t="s">
        <v>135</v>
      </c>
      <c r="B15" s="17"/>
      <c r="C15" s="15" t="str">
        <f>"（"&amp;"七"&amp;"）"&amp;"住房保障支出"</f>
        <v>（七）住房保障支出</v>
      </c>
      <c r="D15" s="17">
        <v>36.1788</v>
      </c>
    </row>
    <row r="16" ht="22.5" customHeight="1" spans="1:4">
      <c r="A16" s="23"/>
      <c r="B16" s="23"/>
      <c r="C16" s="15" t="str">
        <f>"（"&amp;"八"&amp;"）"&amp;"粮油物资储备支出"</f>
        <v>（八）粮油物资储备支出</v>
      </c>
      <c r="D16" s="17">
        <v>23</v>
      </c>
    </row>
    <row r="17" ht="22.5" customHeight="1" spans="1:4">
      <c r="A17" s="65"/>
      <c r="B17" s="17"/>
      <c r="C17" s="15" t="s">
        <v>137</v>
      </c>
      <c r="D17" s="17"/>
    </row>
    <row r="18" ht="22.5" customHeight="1" spans="1:4">
      <c r="A18" s="66" t="s">
        <v>138</v>
      </c>
      <c r="B18" s="67">
        <v>1049.450867</v>
      </c>
      <c r="C18" s="68" t="s">
        <v>139</v>
      </c>
      <c r="D18" s="67">
        <v>1049.450867</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tabSelected="1" workbookViewId="0">
      <pane ySplit="1" topLeftCell="A2" activePane="bottomLeft" state="frozen"/>
      <selection/>
      <selection pane="bottomLeft" activeCell="A1" sqref="A1"/>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1" t="s">
        <v>140</v>
      </c>
    </row>
    <row r="3" ht="37.5" customHeight="1" spans="1:7">
      <c r="A3" s="4" t="s">
        <v>141</v>
      </c>
      <c r="B3" s="4"/>
      <c r="C3" s="4"/>
      <c r="D3" s="4"/>
      <c r="E3" s="4"/>
      <c r="F3" s="4"/>
      <c r="G3" s="4"/>
    </row>
    <row r="4" ht="18.75" customHeight="1" spans="1:7">
      <c r="A4" s="42" t="str">
        <f>"单位名称："&amp;"通海县发展和改革局"</f>
        <v>单位名称：通海县发展和改革局</v>
      </c>
      <c r="B4" s="42"/>
      <c r="C4" s="42"/>
      <c r="D4" s="43"/>
      <c r="E4" s="43"/>
      <c r="F4" s="43"/>
      <c r="G4" s="44" t="s">
        <v>26</v>
      </c>
    </row>
    <row r="5" ht="18.75" customHeight="1" spans="1:7">
      <c r="A5" s="13" t="s">
        <v>142</v>
      </c>
      <c r="B5" s="13" t="s">
        <v>56</v>
      </c>
      <c r="C5" s="45" t="s">
        <v>29</v>
      </c>
      <c r="D5" s="45" t="s">
        <v>58</v>
      </c>
      <c r="E5" s="45"/>
      <c r="F5" s="45"/>
      <c r="G5" s="13" t="s">
        <v>59</v>
      </c>
    </row>
    <row r="6" ht="18.75" customHeight="1" spans="1:7">
      <c r="A6" s="13" t="s">
        <v>55</v>
      </c>
      <c r="B6" s="13" t="s">
        <v>56</v>
      </c>
      <c r="C6" s="45"/>
      <c r="D6" s="45" t="s">
        <v>31</v>
      </c>
      <c r="E6" s="45" t="s">
        <v>143</v>
      </c>
      <c r="F6" s="45" t="s">
        <v>144</v>
      </c>
      <c r="G6" s="13"/>
    </row>
    <row r="7" ht="18.75" customHeight="1" spans="1:7">
      <c r="A7" s="14" t="s">
        <v>42</v>
      </c>
      <c r="B7" s="14" t="s">
        <v>43</v>
      </c>
      <c r="C7" s="14" t="s">
        <v>44</v>
      </c>
      <c r="D7" s="14" t="s">
        <v>45</v>
      </c>
      <c r="E7" s="14" t="s">
        <v>46</v>
      </c>
      <c r="F7" s="14" t="s">
        <v>47</v>
      </c>
      <c r="G7" s="14" t="s">
        <v>48</v>
      </c>
    </row>
    <row r="8" ht="20.25" customHeight="1" spans="1:7">
      <c r="A8" s="16" t="s">
        <v>66</v>
      </c>
      <c r="B8" s="16" t="s">
        <v>67</v>
      </c>
      <c r="C8" s="17">
        <v>365.491025</v>
      </c>
      <c r="D8" s="17">
        <v>363.563525</v>
      </c>
      <c r="E8" s="17">
        <v>315.103525</v>
      </c>
      <c r="F8" s="17">
        <v>48.46</v>
      </c>
      <c r="G8" s="17">
        <v>1.9275</v>
      </c>
    </row>
    <row r="9" ht="20.25" customHeight="1" spans="1:7">
      <c r="A9" s="46" t="s">
        <v>68</v>
      </c>
      <c r="B9" s="46" t="s">
        <v>69</v>
      </c>
      <c r="C9" s="17">
        <v>365.491025</v>
      </c>
      <c r="D9" s="17">
        <v>363.563525</v>
      </c>
      <c r="E9" s="17">
        <v>315.103525</v>
      </c>
      <c r="F9" s="17">
        <v>48.46</v>
      </c>
      <c r="G9" s="17">
        <v>1.9275</v>
      </c>
    </row>
    <row r="10" ht="20.25" customHeight="1" spans="1:7">
      <c r="A10" s="47" t="s">
        <v>70</v>
      </c>
      <c r="B10" s="47" t="s">
        <v>71</v>
      </c>
      <c r="C10" s="17">
        <v>365.491025</v>
      </c>
      <c r="D10" s="17">
        <v>363.563525</v>
      </c>
      <c r="E10" s="17">
        <v>315.103525</v>
      </c>
      <c r="F10" s="17">
        <v>48.46</v>
      </c>
      <c r="G10" s="17">
        <v>1.9275</v>
      </c>
    </row>
    <row r="11" ht="20.25" customHeight="1" spans="1:7">
      <c r="A11" s="16" t="s">
        <v>72</v>
      </c>
      <c r="B11" s="16" t="s">
        <v>73</v>
      </c>
      <c r="C11" s="17">
        <v>300</v>
      </c>
      <c r="D11" s="17"/>
      <c r="E11" s="17"/>
      <c r="F11" s="17"/>
      <c r="G11" s="17">
        <v>300</v>
      </c>
    </row>
    <row r="12" ht="20.25" customHeight="1" spans="1:7">
      <c r="A12" s="46" t="s">
        <v>74</v>
      </c>
      <c r="B12" s="46" t="s">
        <v>75</v>
      </c>
      <c r="C12" s="17">
        <v>300</v>
      </c>
      <c r="D12" s="17"/>
      <c r="E12" s="17"/>
      <c r="F12" s="17"/>
      <c r="G12" s="17">
        <v>300</v>
      </c>
    </row>
    <row r="13" ht="20.25" customHeight="1" spans="1:7">
      <c r="A13" s="47" t="s">
        <v>76</v>
      </c>
      <c r="B13" s="47" t="s">
        <v>75</v>
      </c>
      <c r="C13" s="17">
        <v>300</v>
      </c>
      <c r="D13" s="17"/>
      <c r="E13" s="17"/>
      <c r="F13" s="17"/>
      <c r="G13" s="17">
        <v>300</v>
      </c>
    </row>
    <row r="14" ht="20.25" customHeight="1" spans="1:7">
      <c r="A14" s="16" t="s">
        <v>77</v>
      </c>
      <c r="B14" s="16" t="s">
        <v>78</v>
      </c>
      <c r="C14" s="17">
        <v>82.437728</v>
      </c>
      <c r="D14" s="17">
        <v>78.343328</v>
      </c>
      <c r="E14" s="17">
        <v>78.343328</v>
      </c>
      <c r="F14" s="17"/>
      <c r="G14" s="17">
        <v>4.0944</v>
      </c>
    </row>
    <row r="15" ht="20.25" customHeight="1" spans="1:7">
      <c r="A15" s="46" t="s">
        <v>79</v>
      </c>
      <c r="B15" s="46" t="s">
        <v>80</v>
      </c>
      <c r="C15" s="17">
        <v>78.343328</v>
      </c>
      <c r="D15" s="17">
        <v>78.343328</v>
      </c>
      <c r="E15" s="17">
        <v>78.343328</v>
      </c>
      <c r="F15" s="17"/>
      <c r="G15" s="17"/>
    </row>
    <row r="16" ht="20.25" customHeight="1" spans="1:7">
      <c r="A16" s="47" t="s">
        <v>81</v>
      </c>
      <c r="B16" s="47" t="s">
        <v>82</v>
      </c>
      <c r="C16" s="17">
        <v>37.44</v>
      </c>
      <c r="D16" s="17">
        <v>37.44</v>
      </c>
      <c r="E16" s="17">
        <v>37.44</v>
      </c>
      <c r="F16" s="17"/>
      <c r="G16" s="17"/>
    </row>
    <row r="17" ht="20.25" customHeight="1" spans="1:7">
      <c r="A17" s="47" t="s">
        <v>83</v>
      </c>
      <c r="B17" s="47" t="s">
        <v>84</v>
      </c>
      <c r="C17" s="17">
        <v>40.903328</v>
      </c>
      <c r="D17" s="17">
        <v>40.903328</v>
      </c>
      <c r="E17" s="17">
        <v>40.903328</v>
      </c>
      <c r="F17" s="17"/>
      <c r="G17" s="17"/>
    </row>
    <row r="18" ht="20.25" customHeight="1" spans="1:7">
      <c r="A18" s="46" t="s">
        <v>85</v>
      </c>
      <c r="B18" s="46" t="s">
        <v>86</v>
      </c>
      <c r="C18" s="17">
        <v>4.0944</v>
      </c>
      <c r="D18" s="17"/>
      <c r="E18" s="17"/>
      <c r="F18" s="17"/>
      <c r="G18" s="17">
        <v>4.0944</v>
      </c>
    </row>
    <row r="19" ht="20.25" customHeight="1" spans="1:7">
      <c r="A19" s="47" t="s">
        <v>87</v>
      </c>
      <c r="B19" s="47" t="s">
        <v>88</v>
      </c>
      <c r="C19" s="17">
        <v>4.0944</v>
      </c>
      <c r="D19" s="17"/>
      <c r="E19" s="17"/>
      <c r="F19" s="17"/>
      <c r="G19" s="17">
        <v>4.0944</v>
      </c>
    </row>
    <row r="20" ht="20.25" customHeight="1" spans="1:7">
      <c r="A20" s="16" t="s">
        <v>89</v>
      </c>
      <c r="B20" s="16" t="s">
        <v>90</v>
      </c>
      <c r="C20" s="17">
        <v>42.343314</v>
      </c>
      <c r="D20" s="17">
        <v>42.343314</v>
      </c>
      <c r="E20" s="17">
        <v>42.343314</v>
      </c>
      <c r="F20" s="17"/>
      <c r="G20" s="17"/>
    </row>
    <row r="21" ht="20.25" customHeight="1" spans="1:7">
      <c r="A21" s="46" t="s">
        <v>91</v>
      </c>
      <c r="B21" s="46" t="s">
        <v>92</v>
      </c>
      <c r="C21" s="17">
        <v>42.343314</v>
      </c>
      <c r="D21" s="17">
        <v>42.343314</v>
      </c>
      <c r="E21" s="17">
        <v>42.343314</v>
      </c>
      <c r="F21" s="17"/>
      <c r="G21" s="17"/>
    </row>
    <row r="22" ht="20.25" customHeight="1" spans="1:7">
      <c r="A22" s="47" t="s">
        <v>93</v>
      </c>
      <c r="B22" s="47" t="s">
        <v>94</v>
      </c>
      <c r="C22" s="17">
        <v>21.218601</v>
      </c>
      <c r="D22" s="17">
        <v>21.218601</v>
      </c>
      <c r="E22" s="17">
        <v>21.218601</v>
      </c>
      <c r="F22" s="17"/>
      <c r="G22" s="17"/>
    </row>
    <row r="23" ht="20.25" customHeight="1" spans="1:7">
      <c r="A23" s="47" t="s">
        <v>95</v>
      </c>
      <c r="B23" s="47" t="s">
        <v>96</v>
      </c>
      <c r="C23" s="17">
        <v>18.388259</v>
      </c>
      <c r="D23" s="17">
        <v>18.388259</v>
      </c>
      <c r="E23" s="17">
        <v>18.388259</v>
      </c>
      <c r="F23" s="17"/>
      <c r="G23" s="17"/>
    </row>
    <row r="24" ht="20.25" customHeight="1" spans="1:7">
      <c r="A24" s="47" t="s">
        <v>97</v>
      </c>
      <c r="B24" s="47" t="s">
        <v>98</v>
      </c>
      <c r="C24" s="17">
        <v>2.736454</v>
      </c>
      <c r="D24" s="17">
        <v>2.736454</v>
      </c>
      <c r="E24" s="17">
        <v>2.736454</v>
      </c>
      <c r="F24" s="17"/>
      <c r="G24" s="17"/>
    </row>
    <row r="25" ht="20.25" customHeight="1" spans="1:7">
      <c r="A25" s="16" t="s">
        <v>110</v>
      </c>
      <c r="B25" s="16" t="s">
        <v>111</v>
      </c>
      <c r="C25" s="17">
        <v>36.1788</v>
      </c>
      <c r="D25" s="17">
        <v>36.1788</v>
      </c>
      <c r="E25" s="17">
        <v>36.1788</v>
      </c>
      <c r="F25" s="17"/>
      <c r="G25" s="17"/>
    </row>
    <row r="26" ht="20.25" customHeight="1" spans="1:7">
      <c r="A26" s="46" t="s">
        <v>112</v>
      </c>
      <c r="B26" s="46" t="s">
        <v>113</v>
      </c>
      <c r="C26" s="17">
        <v>36.1788</v>
      </c>
      <c r="D26" s="17">
        <v>36.1788</v>
      </c>
      <c r="E26" s="17">
        <v>36.1788</v>
      </c>
      <c r="F26" s="17"/>
      <c r="G26" s="17"/>
    </row>
    <row r="27" ht="20.25" customHeight="1" spans="1:7">
      <c r="A27" s="47" t="s">
        <v>114</v>
      </c>
      <c r="B27" s="47" t="s">
        <v>115</v>
      </c>
      <c r="C27" s="17">
        <v>36.1788</v>
      </c>
      <c r="D27" s="17">
        <v>36.1788</v>
      </c>
      <c r="E27" s="17">
        <v>36.1788</v>
      </c>
      <c r="F27" s="17"/>
      <c r="G27" s="17"/>
    </row>
    <row r="28" ht="20.25" customHeight="1" spans="1:7">
      <c r="A28" s="16" t="s">
        <v>116</v>
      </c>
      <c r="B28" s="16" t="s">
        <v>117</v>
      </c>
      <c r="C28" s="17">
        <v>23</v>
      </c>
      <c r="D28" s="17"/>
      <c r="E28" s="17"/>
      <c r="F28" s="17"/>
      <c r="G28" s="17">
        <v>23</v>
      </c>
    </row>
    <row r="29" ht="20.25" customHeight="1" spans="1:7">
      <c r="A29" s="46" t="s">
        <v>118</v>
      </c>
      <c r="B29" s="46" t="s">
        <v>119</v>
      </c>
      <c r="C29" s="17">
        <v>3</v>
      </c>
      <c r="D29" s="17"/>
      <c r="E29" s="17"/>
      <c r="F29" s="17"/>
      <c r="G29" s="17">
        <v>3</v>
      </c>
    </row>
    <row r="30" ht="20.25" customHeight="1" spans="1:7">
      <c r="A30" s="47" t="s">
        <v>120</v>
      </c>
      <c r="B30" s="47" t="s">
        <v>121</v>
      </c>
      <c r="C30" s="17">
        <v>3</v>
      </c>
      <c r="D30" s="17"/>
      <c r="E30" s="17"/>
      <c r="F30" s="17"/>
      <c r="G30" s="17">
        <v>3</v>
      </c>
    </row>
    <row r="31" ht="20.25" customHeight="1" spans="1:7">
      <c r="A31" s="46" t="s">
        <v>122</v>
      </c>
      <c r="B31" s="46" t="s">
        <v>123</v>
      </c>
      <c r="C31" s="17">
        <v>20</v>
      </c>
      <c r="D31" s="17"/>
      <c r="E31" s="17"/>
      <c r="F31" s="17"/>
      <c r="G31" s="17">
        <v>20</v>
      </c>
    </row>
    <row r="32" ht="20.25" customHeight="1" spans="1:7">
      <c r="A32" s="47" t="s">
        <v>124</v>
      </c>
      <c r="B32" s="47" t="s">
        <v>125</v>
      </c>
      <c r="C32" s="17">
        <v>20</v>
      </c>
      <c r="D32" s="17"/>
      <c r="E32" s="17"/>
      <c r="F32" s="17"/>
      <c r="G32" s="17">
        <v>20</v>
      </c>
    </row>
    <row r="33" ht="20.25" customHeight="1" spans="1:7">
      <c r="A33" s="48" t="s">
        <v>126</v>
      </c>
      <c r="B33" s="48"/>
      <c r="C33" s="49">
        <v>849.450867</v>
      </c>
      <c r="D33" s="49">
        <v>520.428967</v>
      </c>
      <c r="E33" s="49">
        <v>471.968967</v>
      </c>
      <c r="F33" s="49">
        <v>48.46</v>
      </c>
      <c r="G33" s="49">
        <v>329.0219</v>
      </c>
    </row>
  </sheetData>
  <mergeCells count="7">
    <mergeCell ref="A3:G3"/>
    <mergeCell ref="A4:C4"/>
    <mergeCell ref="A5:B5"/>
    <mergeCell ref="D5:F5"/>
    <mergeCell ref="A33:B33"/>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workbookViewId="0">
      <pane ySplit="1" topLeftCell="A2" activePane="bottomLeft" state="frozen"/>
      <selection/>
      <selection pane="bottomLeft" activeCell="A1" sqref="A1"/>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7"/>
      <c r="B2" s="57"/>
      <c r="C2" s="58"/>
      <c r="D2" s="2"/>
      <c r="E2" s="2"/>
      <c r="F2" s="59" t="s">
        <v>145</v>
      </c>
    </row>
    <row r="3" ht="41.25" customHeight="1" spans="1:6">
      <c r="A3" s="60" t="s">
        <v>146</v>
      </c>
      <c r="B3" s="60"/>
      <c r="C3" s="60"/>
      <c r="D3" s="60"/>
      <c r="E3" s="60"/>
      <c r="F3" s="60"/>
    </row>
    <row r="4" ht="18.75" customHeight="1" spans="1:6">
      <c r="A4" s="5" t="str">
        <f>"单位名称："&amp;"通海县发展和改革局"</f>
        <v>单位名称：通海县发展和改革局</v>
      </c>
      <c r="B4" s="5"/>
      <c r="C4" s="5"/>
      <c r="D4" s="61"/>
      <c r="E4" s="2"/>
      <c r="F4" s="59" t="s">
        <v>26</v>
      </c>
    </row>
    <row r="5" ht="18.75" customHeight="1" spans="1:6">
      <c r="A5" s="13" t="s">
        <v>147</v>
      </c>
      <c r="B5" s="45" t="s">
        <v>148</v>
      </c>
      <c r="C5" s="45" t="s">
        <v>149</v>
      </c>
      <c r="D5" s="45"/>
      <c r="E5" s="45"/>
      <c r="F5" s="45" t="s">
        <v>150</v>
      </c>
    </row>
    <row r="6" ht="18.75" customHeight="1" spans="1:6">
      <c r="A6" s="13"/>
      <c r="B6" s="45"/>
      <c r="C6" s="45" t="s">
        <v>31</v>
      </c>
      <c r="D6" s="45" t="s">
        <v>151</v>
      </c>
      <c r="E6" s="45" t="s">
        <v>152</v>
      </c>
      <c r="F6" s="45"/>
    </row>
    <row r="7" ht="18.75" customHeight="1" spans="1:6">
      <c r="A7" s="62" t="s">
        <v>43</v>
      </c>
      <c r="B7" s="63" t="s">
        <v>44</v>
      </c>
      <c r="C7" s="62" t="s">
        <v>45</v>
      </c>
      <c r="D7" s="62" t="s">
        <v>46</v>
      </c>
      <c r="E7" s="62" t="s">
        <v>47</v>
      </c>
      <c r="F7" s="62">
        <v>7</v>
      </c>
    </row>
    <row r="8" ht="20.25" customHeight="1" spans="1:6">
      <c r="A8" s="17">
        <v>4.234</v>
      </c>
      <c r="B8" s="17"/>
      <c r="C8" s="17">
        <v>2.5</v>
      </c>
      <c r="D8" s="17"/>
      <c r="E8" s="17">
        <v>2.5</v>
      </c>
      <c r="F8" s="17">
        <v>1.734</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6"/>
  <sheetViews>
    <sheetView showZeros="0" tabSelected="1" workbookViewId="0">
      <pane ySplit="1" topLeftCell="A2" activePane="bottomLeft" state="frozen"/>
      <selection/>
      <selection pane="bottomLeft" activeCell="A1" sqref="A1"/>
    </sheetView>
  </sheetViews>
  <sheetFormatPr defaultColWidth="8.85" defaultRowHeight="15" customHeight="1"/>
  <cols>
    <col min="1" max="7" width="28.575" customWidth="1"/>
    <col min="8" max="24" width="14.283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8.75" customHeight="1" spans="1:24">
      <c r="A2" s="2"/>
      <c r="B2" s="2"/>
      <c r="C2" s="2"/>
      <c r="D2" s="2"/>
      <c r="E2" s="2"/>
      <c r="F2" s="2"/>
      <c r="G2" s="2"/>
      <c r="H2" s="2"/>
      <c r="I2" s="2"/>
      <c r="J2" s="2"/>
      <c r="K2" s="2"/>
      <c r="L2" s="2"/>
      <c r="M2" s="3"/>
      <c r="N2" s="3"/>
      <c r="O2" s="3"/>
      <c r="P2" s="3"/>
      <c r="Q2" s="3"/>
      <c r="R2" s="3"/>
      <c r="S2" s="3"/>
      <c r="T2" s="3"/>
      <c r="U2" s="3"/>
      <c r="V2" s="3"/>
      <c r="W2" s="3"/>
      <c r="X2" s="3" t="s">
        <v>153</v>
      </c>
    </row>
    <row r="3" ht="45" customHeight="1" spans="1:24">
      <c r="A3" s="4" t="s">
        <v>154</v>
      </c>
      <c r="B3" s="4"/>
      <c r="C3" s="4"/>
      <c r="D3" s="4"/>
      <c r="E3" s="4"/>
      <c r="F3" s="4"/>
      <c r="G3" s="4"/>
      <c r="H3" s="4"/>
      <c r="I3" s="4"/>
      <c r="J3" s="4"/>
      <c r="K3" s="4"/>
      <c r="L3" s="4"/>
      <c r="M3" s="53"/>
      <c r="N3" s="53"/>
      <c r="O3" s="53"/>
      <c r="P3" s="53"/>
      <c r="Q3" s="53"/>
      <c r="R3" s="53"/>
      <c r="S3" s="53"/>
      <c r="T3" s="53"/>
      <c r="U3" s="53"/>
      <c r="V3" s="53"/>
      <c r="W3" s="53"/>
      <c r="X3" s="53"/>
    </row>
    <row r="4" ht="18.75" customHeight="1" spans="1:24">
      <c r="A4" s="5" t="str">
        <f>"单位名称："&amp;"通海县发展和改革局"</f>
        <v>单位名称：通海县发展和改革局</v>
      </c>
      <c r="B4" s="5"/>
      <c r="C4" s="5"/>
      <c r="D4" s="5"/>
      <c r="E4" s="5"/>
      <c r="F4" s="5"/>
      <c r="G4" s="5"/>
      <c r="H4" s="54"/>
      <c r="I4" s="54"/>
      <c r="J4" s="54"/>
      <c r="K4" s="54"/>
      <c r="L4" s="54"/>
      <c r="M4" s="6"/>
      <c r="N4" s="6"/>
      <c r="O4" s="6"/>
      <c r="P4" s="6"/>
      <c r="Q4" s="6"/>
      <c r="R4" s="6"/>
      <c r="S4" s="6"/>
      <c r="T4" s="6"/>
      <c r="U4" s="6"/>
      <c r="V4" s="6"/>
      <c r="W4" s="6"/>
      <c r="X4" s="6" t="s">
        <v>26</v>
      </c>
    </row>
    <row r="5" ht="18.75" customHeight="1" spans="1:24">
      <c r="A5" s="55" t="s">
        <v>155</v>
      </c>
      <c r="B5" s="55" t="s">
        <v>156</v>
      </c>
      <c r="C5" s="55" t="s">
        <v>157</v>
      </c>
      <c r="D5" s="55" t="s">
        <v>158</v>
      </c>
      <c r="E5" s="55" t="s">
        <v>159</v>
      </c>
      <c r="F5" s="55" t="s">
        <v>160</v>
      </c>
      <c r="G5" s="55" t="s">
        <v>161</v>
      </c>
      <c r="H5" s="56" t="s">
        <v>29</v>
      </c>
      <c r="I5" s="56" t="s">
        <v>162</v>
      </c>
      <c r="J5" s="55"/>
      <c r="K5" s="55"/>
      <c r="L5" s="55"/>
      <c r="M5" s="55"/>
      <c r="N5" s="55"/>
      <c r="O5" s="55" t="s">
        <v>163</v>
      </c>
      <c r="P5" s="55"/>
      <c r="Q5" s="55"/>
      <c r="R5" s="55" t="s">
        <v>35</v>
      </c>
      <c r="S5" s="55" t="s">
        <v>36</v>
      </c>
      <c r="T5" s="55"/>
      <c r="U5" s="55"/>
      <c r="V5" s="55"/>
      <c r="W5" s="55"/>
      <c r="X5" s="55"/>
    </row>
    <row r="6" ht="18.75" customHeight="1" spans="1:24">
      <c r="A6" s="55"/>
      <c r="B6" s="55"/>
      <c r="C6" s="55"/>
      <c r="D6" s="55"/>
      <c r="E6" s="55"/>
      <c r="F6" s="55"/>
      <c r="G6" s="55"/>
      <c r="H6" s="56" t="s">
        <v>164</v>
      </c>
      <c r="I6" s="56" t="s">
        <v>165</v>
      </c>
      <c r="J6" s="56"/>
      <c r="K6" s="55" t="s">
        <v>33</v>
      </c>
      <c r="L6" s="55" t="s">
        <v>34</v>
      </c>
      <c r="M6" s="55"/>
      <c r="N6" s="55"/>
      <c r="O6" s="55" t="s">
        <v>163</v>
      </c>
      <c r="P6" s="55" t="s">
        <v>33</v>
      </c>
      <c r="Q6" s="55" t="s">
        <v>34</v>
      </c>
      <c r="R6" s="55" t="s">
        <v>35</v>
      </c>
      <c r="S6" s="55" t="s">
        <v>36</v>
      </c>
      <c r="T6" s="55" t="s">
        <v>37</v>
      </c>
      <c r="U6" s="55" t="s">
        <v>38</v>
      </c>
      <c r="V6" s="55" t="s">
        <v>39</v>
      </c>
      <c r="W6" s="55" t="s">
        <v>40</v>
      </c>
      <c r="X6" s="55" t="s">
        <v>41</v>
      </c>
    </row>
    <row r="7" ht="18.75" customHeight="1" spans="1:24">
      <c r="A7" s="55"/>
      <c r="B7" s="55"/>
      <c r="C7" s="55"/>
      <c r="D7" s="55"/>
      <c r="E7" s="55"/>
      <c r="F7" s="55"/>
      <c r="G7" s="55"/>
      <c r="H7" s="56"/>
      <c r="I7" s="56" t="s">
        <v>166</v>
      </c>
      <c r="J7" s="55" t="s">
        <v>167</v>
      </c>
      <c r="K7" s="55" t="s">
        <v>168</v>
      </c>
      <c r="L7" s="55" t="s">
        <v>169</v>
      </c>
      <c r="M7" s="55" t="s">
        <v>170</v>
      </c>
      <c r="N7" s="55" t="s">
        <v>171</v>
      </c>
      <c r="O7" s="55" t="s">
        <v>32</v>
      </c>
      <c r="P7" s="55" t="s">
        <v>33</v>
      </c>
      <c r="Q7" s="55" t="s">
        <v>34</v>
      </c>
      <c r="R7" s="55"/>
      <c r="S7" s="55" t="s">
        <v>31</v>
      </c>
      <c r="T7" s="55" t="s">
        <v>37</v>
      </c>
      <c r="U7" s="55" t="s">
        <v>38</v>
      </c>
      <c r="V7" s="55" t="s">
        <v>39</v>
      </c>
      <c r="W7" s="55" t="s">
        <v>40</v>
      </c>
      <c r="X7" s="55" t="s">
        <v>41</v>
      </c>
    </row>
    <row r="8" ht="22.65" customHeight="1" spans="1:24">
      <c r="A8" s="55"/>
      <c r="B8" s="55"/>
      <c r="C8" s="55"/>
      <c r="D8" s="55"/>
      <c r="E8" s="55"/>
      <c r="F8" s="55"/>
      <c r="G8" s="55"/>
      <c r="H8" s="56"/>
      <c r="I8" s="56" t="s">
        <v>31</v>
      </c>
      <c r="J8" s="55" t="s">
        <v>167</v>
      </c>
      <c r="K8" s="55"/>
      <c r="L8" s="55"/>
      <c r="M8" s="55"/>
      <c r="N8" s="55"/>
      <c r="O8" s="55"/>
      <c r="P8" s="55"/>
      <c r="Q8" s="55"/>
      <c r="R8" s="55"/>
      <c r="S8" s="55"/>
      <c r="T8" s="55"/>
      <c r="U8" s="55"/>
      <c r="V8" s="55"/>
      <c r="W8" s="55"/>
      <c r="X8" s="55"/>
    </row>
    <row r="9" ht="18.75" customHeight="1" spans="1:24">
      <c r="A9" s="56" t="s">
        <v>42</v>
      </c>
      <c r="B9" s="56">
        <v>2</v>
      </c>
      <c r="C9" s="56">
        <v>3</v>
      </c>
      <c r="D9" s="56">
        <v>4</v>
      </c>
      <c r="E9" s="56">
        <v>5</v>
      </c>
      <c r="F9" s="56">
        <v>6</v>
      </c>
      <c r="G9" s="56">
        <v>7</v>
      </c>
      <c r="H9" s="56">
        <v>8</v>
      </c>
      <c r="I9" s="56">
        <v>9</v>
      </c>
      <c r="J9" s="56">
        <v>10</v>
      </c>
      <c r="K9" s="56">
        <v>11</v>
      </c>
      <c r="L9" s="56">
        <v>12</v>
      </c>
      <c r="M9" s="56">
        <v>13</v>
      </c>
      <c r="N9" s="56">
        <v>14</v>
      </c>
      <c r="O9" s="56">
        <v>15</v>
      </c>
      <c r="P9" s="56">
        <v>16</v>
      </c>
      <c r="Q9" s="56">
        <v>17</v>
      </c>
      <c r="R9" s="56">
        <v>18</v>
      </c>
      <c r="S9" s="56">
        <v>19</v>
      </c>
      <c r="T9" s="56">
        <v>20</v>
      </c>
      <c r="U9" s="56">
        <v>21</v>
      </c>
      <c r="V9" s="56">
        <v>22</v>
      </c>
      <c r="W9" s="56">
        <v>23</v>
      </c>
      <c r="X9" s="56">
        <v>24</v>
      </c>
    </row>
    <row r="10" ht="18.75" customHeight="1" spans="1:24">
      <c r="A10" s="9" t="s">
        <v>52</v>
      </c>
      <c r="B10" s="9" t="s">
        <v>172</v>
      </c>
      <c r="C10" s="10" t="s">
        <v>173</v>
      </c>
      <c r="D10" s="9" t="s">
        <v>70</v>
      </c>
      <c r="E10" s="9" t="s">
        <v>71</v>
      </c>
      <c r="F10" s="9" t="s">
        <v>174</v>
      </c>
      <c r="G10" s="9" t="s">
        <v>175</v>
      </c>
      <c r="H10" s="17">
        <v>106.044</v>
      </c>
      <c r="I10" s="17">
        <v>106.044</v>
      </c>
      <c r="J10" s="17"/>
      <c r="K10" s="17"/>
      <c r="L10" s="17"/>
      <c r="M10" s="17">
        <v>106.044</v>
      </c>
      <c r="N10" s="17"/>
      <c r="O10" s="17"/>
      <c r="P10" s="17"/>
      <c r="Q10" s="17"/>
      <c r="R10" s="17"/>
      <c r="S10" s="17"/>
      <c r="T10" s="17"/>
      <c r="U10" s="17"/>
      <c r="V10" s="17"/>
      <c r="W10" s="17"/>
      <c r="X10" s="17"/>
    </row>
    <row r="11" ht="18.75" customHeight="1" spans="1:24">
      <c r="A11" s="9" t="s">
        <v>52</v>
      </c>
      <c r="B11" s="9" t="s">
        <v>172</v>
      </c>
      <c r="C11" s="10" t="s">
        <v>173</v>
      </c>
      <c r="D11" s="9" t="s">
        <v>70</v>
      </c>
      <c r="E11" s="9" t="s">
        <v>71</v>
      </c>
      <c r="F11" s="9" t="s">
        <v>176</v>
      </c>
      <c r="G11" s="9" t="s">
        <v>177</v>
      </c>
      <c r="H11" s="17">
        <v>141.6048</v>
      </c>
      <c r="I11" s="17">
        <v>141.6048</v>
      </c>
      <c r="J11" s="17"/>
      <c r="K11" s="17"/>
      <c r="L11" s="17"/>
      <c r="M11" s="17">
        <v>141.6048</v>
      </c>
      <c r="N11" s="17"/>
      <c r="O11" s="17"/>
      <c r="P11" s="17"/>
      <c r="Q11" s="23"/>
      <c r="R11" s="17"/>
      <c r="S11" s="17"/>
      <c r="T11" s="17"/>
      <c r="U11" s="17"/>
      <c r="V11" s="17"/>
      <c r="W11" s="17"/>
      <c r="X11" s="17"/>
    </row>
    <row r="12" ht="18.75" customHeight="1" spans="1:24">
      <c r="A12" s="9" t="s">
        <v>52</v>
      </c>
      <c r="B12" s="9" t="s">
        <v>172</v>
      </c>
      <c r="C12" s="10" t="s">
        <v>173</v>
      </c>
      <c r="D12" s="9" t="s">
        <v>70</v>
      </c>
      <c r="E12" s="9" t="s">
        <v>71</v>
      </c>
      <c r="F12" s="9" t="s">
        <v>178</v>
      </c>
      <c r="G12" s="9" t="s">
        <v>179</v>
      </c>
      <c r="H12" s="17">
        <v>8.837</v>
      </c>
      <c r="I12" s="17">
        <v>8.837</v>
      </c>
      <c r="J12" s="17"/>
      <c r="K12" s="17"/>
      <c r="L12" s="17"/>
      <c r="M12" s="17">
        <v>8.837</v>
      </c>
      <c r="N12" s="17"/>
      <c r="O12" s="17"/>
      <c r="P12" s="17"/>
      <c r="Q12" s="23"/>
      <c r="R12" s="17"/>
      <c r="S12" s="17"/>
      <c r="T12" s="17"/>
      <c r="U12" s="17"/>
      <c r="V12" s="17"/>
      <c r="W12" s="17"/>
      <c r="X12" s="17"/>
    </row>
    <row r="13" ht="18.75" customHeight="1" spans="1:24">
      <c r="A13" s="9" t="s">
        <v>52</v>
      </c>
      <c r="B13" s="9" t="s">
        <v>180</v>
      </c>
      <c r="C13" s="10" t="s">
        <v>181</v>
      </c>
      <c r="D13" s="9" t="s">
        <v>70</v>
      </c>
      <c r="E13" s="9" t="s">
        <v>71</v>
      </c>
      <c r="F13" s="9" t="s">
        <v>182</v>
      </c>
      <c r="G13" s="9" t="s">
        <v>183</v>
      </c>
      <c r="H13" s="17">
        <v>0.387725</v>
      </c>
      <c r="I13" s="17">
        <v>0.387725</v>
      </c>
      <c r="J13" s="17"/>
      <c r="K13" s="17"/>
      <c r="L13" s="17"/>
      <c r="M13" s="17">
        <v>0.387725</v>
      </c>
      <c r="N13" s="17"/>
      <c r="O13" s="17"/>
      <c r="P13" s="17"/>
      <c r="Q13" s="23"/>
      <c r="R13" s="17"/>
      <c r="S13" s="17"/>
      <c r="T13" s="17"/>
      <c r="U13" s="17"/>
      <c r="V13" s="17"/>
      <c r="W13" s="17"/>
      <c r="X13" s="17"/>
    </row>
    <row r="14" ht="18.75" customHeight="1" spans="1:24">
      <c r="A14" s="9" t="s">
        <v>52</v>
      </c>
      <c r="B14" s="9" t="s">
        <v>180</v>
      </c>
      <c r="C14" s="10" t="s">
        <v>181</v>
      </c>
      <c r="D14" s="9" t="s">
        <v>83</v>
      </c>
      <c r="E14" s="9" t="s">
        <v>84</v>
      </c>
      <c r="F14" s="9" t="s">
        <v>184</v>
      </c>
      <c r="G14" s="9" t="s">
        <v>185</v>
      </c>
      <c r="H14" s="17">
        <v>40.903328</v>
      </c>
      <c r="I14" s="17">
        <v>40.903328</v>
      </c>
      <c r="J14" s="17"/>
      <c r="K14" s="17"/>
      <c r="L14" s="17"/>
      <c r="M14" s="17">
        <v>40.903328</v>
      </c>
      <c r="N14" s="17"/>
      <c r="O14" s="17"/>
      <c r="P14" s="17"/>
      <c r="Q14" s="23"/>
      <c r="R14" s="17"/>
      <c r="S14" s="17"/>
      <c r="T14" s="17"/>
      <c r="U14" s="17"/>
      <c r="V14" s="17"/>
      <c r="W14" s="17"/>
      <c r="X14" s="17"/>
    </row>
    <row r="15" ht="18.75" customHeight="1" spans="1:24">
      <c r="A15" s="9" t="s">
        <v>52</v>
      </c>
      <c r="B15" s="9" t="s">
        <v>180</v>
      </c>
      <c r="C15" s="10" t="s">
        <v>181</v>
      </c>
      <c r="D15" s="9" t="s">
        <v>93</v>
      </c>
      <c r="E15" s="9" t="s">
        <v>94</v>
      </c>
      <c r="F15" s="9" t="s">
        <v>186</v>
      </c>
      <c r="G15" s="9" t="s">
        <v>187</v>
      </c>
      <c r="H15" s="17">
        <v>21.218601</v>
      </c>
      <c r="I15" s="17">
        <v>21.218601</v>
      </c>
      <c r="J15" s="17"/>
      <c r="K15" s="17"/>
      <c r="L15" s="17"/>
      <c r="M15" s="17">
        <v>21.218601</v>
      </c>
      <c r="N15" s="17"/>
      <c r="O15" s="17"/>
      <c r="P15" s="17"/>
      <c r="Q15" s="23"/>
      <c r="R15" s="17"/>
      <c r="S15" s="17"/>
      <c r="T15" s="17"/>
      <c r="U15" s="17"/>
      <c r="V15" s="17"/>
      <c r="W15" s="17"/>
      <c r="X15" s="17"/>
    </row>
    <row r="16" ht="18.75" customHeight="1" spans="1:24">
      <c r="A16" s="9" t="s">
        <v>52</v>
      </c>
      <c r="B16" s="9" t="s">
        <v>180</v>
      </c>
      <c r="C16" s="10" t="s">
        <v>181</v>
      </c>
      <c r="D16" s="9" t="s">
        <v>95</v>
      </c>
      <c r="E16" s="9" t="s">
        <v>96</v>
      </c>
      <c r="F16" s="9" t="s">
        <v>188</v>
      </c>
      <c r="G16" s="9" t="s">
        <v>189</v>
      </c>
      <c r="H16" s="17">
        <v>8.136862</v>
      </c>
      <c r="I16" s="17">
        <v>8.136862</v>
      </c>
      <c r="J16" s="17"/>
      <c r="K16" s="17"/>
      <c r="L16" s="17"/>
      <c r="M16" s="17">
        <v>8.136862</v>
      </c>
      <c r="N16" s="17"/>
      <c r="O16" s="17"/>
      <c r="P16" s="17"/>
      <c r="Q16" s="23"/>
      <c r="R16" s="17"/>
      <c r="S16" s="17"/>
      <c r="T16" s="17"/>
      <c r="U16" s="17"/>
      <c r="V16" s="17"/>
      <c r="W16" s="17"/>
      <c r="X16" s="17"/>
    </row>
    <row r="17" ht="18.75" customHeight="1" spans="1:24">
      <c r="A17" s="9" t="s">
        <v>52</v>
      </c>
      <c r="B17" s="9" t="s">
        <v>180</v>
      </c>
      <c r="C17" s="10" t="s">
        <v>181</v>
      </c>
      <c r="D17" s="9" t="s">
        <v>95</v>
      </c>
      <c r="E17" s="9" t="s">
        <v>96</v>
      </c>
      <c r="F17" s="9" t="s">
        <v>188</v>
      </c>
      <c r="G17" s="9" t="s">
        <v>189</v>
      </c>
      <c r="H17" s="17">
        <v>10.251397</v>
      </c>
      <c r="I17" s="17">
        <v>10.251397</v>
      </c>
      <c r="J17" s="17"/>
      <c r="K17" s="17"/>
      <c r="L17" s="17"/>
      <c r="M17" s="17">
        <v>10.251397</v>
      </c>
      <c r="N17" s="17"/>
      <c r="O17" s="17"/>
      <c r="P17" s="17"/>
      <c r="Q17" s="23"/>
      <c r="R17" s="17"/>
      <c r="S17" s="17"/>
      <c r="T17" s="17"/>
      <c r="U17" s="17"/>
      <c r="V17" s="17"/>
      <c r="W17" s="17"/>
      <c r="X17" s="17"/>
    </row>
    <row r="18" ht="18.75" customHeight="1" spans="1:24">
      <c r="A18" s="9" t="s">
        <v>52</v>
      </c>
      <c r="B18" s="9" t="s">
        <v>180</v>
      </c>
      <c r="C18" s="10" t="s">
        <v>181</v>
      </c>
      <c r="D18" s="9" t="s">
        <v>97</v>
      </c>
      <c r="E18" s="9" t="s">
        <v>98</v>
      </c>
      <c r="F18" s="9" t="s">
        <v>182</v>
      </c>
      <c r="G18" s="9" t="s">
        <v>183</v>
      </c>
      <c r="H18" s="17">
        <v>0.9178</v>
      </c>
      <c r="I18" s="17">
        <v>0.9178</v>
      </c>
      <c r="J18" s="17"/>
      <c r="K18" s="17"/>
      <c r="L18" s="17"/>
      <c r="M18" s="17">
        <v>0.9178</v>
      </c>
      <c r="N18" s="17"/>
      <c r="O18" s="17"/>
      <c r="P18" s="17"/>
      <c r="Q18" s="23"/>
      <c r="R18" s="17"/>
      <c r="S18" s="17"/>
      <c r="T18" s="17"/>
      <c r="U18" s="17"/>
      <c r="V18" s="17"/>
      <c r="W18" s="17"/>
      <c r="X18" s="17"/>
    </row>
    <row r="19" ht="18.75" customHeight="1" spans="1:24">
      <c r="A19" s="9" t="s">
        <v>52</v>
      </c>
      <c r="B19" s="9" t="s">
        <v>180</v>
      </c>
      <c r="C19" s="10" t="s">
        <v>181</v>
      </c>
      <c r="D19" s="9" t="s">
        <v>97</v>
      </c>
      <c r="E19" s="9" t="s">
        <v>98</v>
      </c>
      <c r="F19" s="9" t="s">
        <v>182</v>
      </c>
      <c r="G19" s="9" t="s">
        <v>183</v>
      </c>
      <c r="H19" s="17">
        <v>0.8472</v>
      </c>
      <c r="I19" s="17">
        <v>0.8472</v>
      </c>
      <c r="J19" s="17"/>
      <c r="K19" s="17"/>
      <c r="L19" s="17"/>
      <c r="M19" s="17">
        <v>0.8472</v>
      </c>
      <c r="N19" s="17"/>
      <c r="O19" s="17"/>
      <c r="P19" s="17"/>
      <c r="Q19" s="23"/>
      <c r="R19" s="17"/>
      <c r="S19" s="17"/>
      <c r="T19" s="17"/>
      <c r="U19" s="17"/>
      <c r="V19" s="17"/>
      <c r="W19" s="17"/>
      <c r="X19" s="17"/>
    </row>
    <row r="20" ht="18.75" customHeight="1" spans="1:24">
      <c r="A20" s="9" t="s">
        <v>52</v>
      </c>
      <c r="B20" s="9" t="s">
        <v>180</v>
      </c>
      <c r="C20" s="10" t="s">
        <v>181</v>
      </c>
      <c r="D20" s="9" t="s">
        <v>97</v>
      </c>
      <c r="E20" s="9" t="s">
        <v>98</v>
      </c>
      <c r="F20" s="9" t="s">
        <v>182</v>
      </c>
      <c r="G20" s="9" t="s">
        <v>183</v>
      </c>
      <c r="H20" s="17">
        <v>0.971454</v>
      </c>
      <c r="I20" s="17">
        <v>0.971454</v>
      </c>
      <c r="J20" s="17"/>
      <c r="K20" s="17"/>
      <c r="L20" s="17"/>
      <c r="M20" s="17">
        <v>0.971454</v>
      </c>
      <c r="N20" s="17"/>
      <c r="O20" s="17"/>
      <c r="P20" s="17"/>
      <c r="Q20" s="23"/>
      <c r="R20" s="17"/>
      <c r="S20" s="17"/>
      <c r="T20" s="17"/>
      <c r="U20" s="17"/>
      <c r="V20" s="17"/>
      <c r="W20" s="17"/>
      <c r="X20" s="17"/>
    </row>
    <row r="21" ht="18.75" customHeight="1" spans="1:24">
      <c r="A21" s="9" t="s">
        <v>52</v>
      </c>
      <c r="B21" s="9" t="s">
        <v>190</v>
      </c>
      <c r="C21" s="10" t="s">
        <v>115</v>
      </c>
      <c r="D21" s="9" t="s">
        <v>114</v>
      </c>
      <c r="E21" s="9" t="s">
        <v>115</v>
      </c>
      <c r="F21" s="9" t="s">
        <v>191</v>
      </c>
      <c r="G21" s="9" t="s">
        <v>115</v>
      </c>
      <c r="H21" s="17">
        <v>36.1788</v>
      </c>
      <c r="I21" s="17">
        <v>36.1788</v>
      </c>
      <c r="J21" s="17"/>
      <c r="K21" s="17"/>
      <c r="L21" s="17"/>
      <c r="M21" s="17">
        <v>36.1788</v>
      </c>
      <c r="N21" s="17"/>
      <c r="O21" s="17"/>
      <c r="P21" s="17"/>
      <c r="Q21" s="23"/>
      <c r="R21" s="17"/>
      <c r="S21" s="17"/>
      <c r="T21" s="17"/>
      <c r="U21" s="17"/>
      <c r="V21" s="17"/>
      <c r="W21" s="17"/>
      <c r="X21" s="17"/>
    </row>
    <row r="22" ht="18.75" customHeight="1" spans="1:24">
      <c r="A22" s="9" t="s">
        <v>52</v>
      </c>
      <c r="B22" s="9" t="s">
        <v>192</v>
      </c>
      <c r="C22" s="10" t="s">
        <v>193</v>
      </c>
      <c r="D22" s="9" t="s">
        <v>81</v>
      </c>
      <c r="E22" s="9" t="s">
        <v>82</v>
      </c>
      <c r="F22" s="9" t="s">
        <v>194</v>
      </c>
      <c r="G22" s="9" t="s">
        <v>195</v>
      </c>
      <c r="H22" s="17">
        <v>37.44</v>
      </c>
      <c r="I22" s="17">
        <v>37.44</v>
      </c>
      <c r="J22" s="17"/>
      <c r="K22" s="17"/>
      <c r="L22" s="17"/>
      <c r="M22" s="17">
        <v>37.44</v>
      </c>
      <c r="N22" s="17"/>
      <c r="O22" s="17"/>
      <c r="P22" s="17"/>
      <c r="Q22" s="23"/>
      <c r="R22" s="17"/>
      <c r="S22" s="17"/>
      <c r="T22" s="17"/>
      <c r="U22" s="17"/>
      <c r="V22" s="17"/>
      <c r="W22" s="17"/>
      <c r="X22" s="17"/>
    </row>
    <row r="23" ht="18.75" customHeight="1" spans="1:24">
      <c r="A23" s="9" t="s">
        <v>52</v>
      </c>
      <c r="B23" s="9" t="s">
        <v>196</v>
      </c>
      <c r="C23" s="10" t="s">
        <v>197</v>
      </c>
      <c r="D23" s="9" t="s">
        <v>70</v>
      </c>
      <c r="E23" s="9" t="s">
        <v>71</v>
      </c>
      <c r="F23" s="9" t="s">
        <v>198</v>
      </c>
      <c r="G23" s="9" t="s">
        <v>199</v>
      </c>
      <c r="H23" s="17">
        <v>2.5</v>
      </c>
      <c r="I23" s="17">
        <v>2.5</v>
      </c>
      <c r="J23" s="17"/>
      <c r="K23" s="17"/>
      <c r="L23" s="17"/>
      <c r="M23" s="17">
        <v>2.5</v>
      </c>
      <c r="N23" s="17"/>
      <c r="O23" s="17"/>
      <c r="P23" s="17"/>
      <c r="Q23" s="23"/>
      <c r="R23" s="17"/>
      <c r="S23" s="17"/>
      <c r="T23" s="17"/>
      <c r="U23" s="17"/>
      <c r="V23" s="17"/>
      <c r="W23" s="17"/>
      <c r="X23" s="17"/>
    </row>
    <row r="24" ht="18.75" customHeight="1" spans="1:24">
      <c r="A24" s="9" t="s">
        <v>52</v>
      </c>
      <c r="B24" s="9" t="s">
        <v>200</v>
      </c>
      <c r="C24" s="10" t="s">
        <v>201</v>
      </c>
      <c r="D24" s="9" t="s">
        <v>70</v>
      </c>
      <c r="E24" s="9" t="s">
        <v>71</v>
      </c>
      <c r="F24" s="9" t="s">
        <v>202</v>
      </c>
      <c r="G24" s="9" t="s">
        <v>203</v>
      </c>
      <c r="H24" s="17">
        <v>22.2</v>
      </c>
      <c r="I24" s="17">
        <v>22.2</v>
      </c>
      <c r="J24" s="17"/>
      <c r="K24" s="17"/>
      <c r="L24" s="17"/>
      <c r="M24" s="17">
        <v>22.2</v>
      </c>
      <c r="N24" s="17"/>
      <c r="O24" s="17"/>
      <c r="P24" s="17"/>
      <c r="Q24" s="23"/>
      <c r="R24" s="17"/>
      <c r="S24" s="17"/>
      <c r="T24" s="17"/>
      <c r="U24" s="17"/>
      <c r="V24" s="17"/>
      <c r="W24" s="17"/>
      <c r="X24" s="17"/>
    </row>
    <row r="25" ht="18.75" customHeight="1" spans="1:24">
      <c r="A25" s="9" t="s">
        <v>52</v>
      </c>
      <c r="B25" s="9" t="s">
        <v>204</v>
      </c>
      <c r="C25" s="10" t="s">
        <v>205</v>
      </c>
      <c r="D25" s="9" t="s">
        <v>70</v>
      </c>
      <c r="E25" s="9" t="s">
        <v>71</v>
      </c>
      <c r="F25" s="9" t="s">
        <v>206</v>
      </c>
      <c r="G25" s="9" t="s">
        <v>205</v>
      </c>
      <c r="H25" s="17">
        <v>1.44</v>
      </c>
      <c r="I25" s="17">
        <v>1.44</v>
      </c>
      <c r="J25" s="17"/>
      <c r="K25" s="17"/>
      <c r="L25" s="17"/>
      <c r="M25" s="17">
        <v>1.44</v>
      </c>
      <c r="N25" s="17"/>
      <c r="O25" s="17"/>
      <c r="P25" s="17"/>
      <c r="Q25" s="23"/>
      <c r="R25" s="17"/>
      <c r="S25" s="17"/>
      <c r="T25" s="17"/>
      <c r="U25" s="17"/>
      <c r="V25" s="17"/>
      <c r="W25" s="17"/>
      <c r="X25" s="17"/>
    </row>
    <row r="26" ht="18.75" customHeight="1" spans="1:24">
      <c r="A26" s="9" t="s">
        <v>52</v>
      </c>
      <c r="B26" s="9" t="s">
        <v>207</v>
      </c>
      <c r="C26" s="10" t="s">
        <v>208</v>
      </c>
      <c r="D26" s="9" t="s">
        <v>70</v>
      </c>
      <c r="E26" s="9" t="s">
        <v>71</v>
      </c>
      <c r="F26" s="9" t="s">
        <v>209</v>
      </c>
      <c r="G26" s="9" t="s">
        <v>210</v>
      </c>
      <c r="H26" s="17">
        <v>4.63</v>
      </c>
      <c r="I26" s="17">
        <v>4.63</v>
      </c>
      <c r="J26" s="17"/>
      <c r="K26" s="17"/>
      <c r="L26" s="17"/>
      <c r="M26" s="17">
        <v>4.63</v>
      </c>
      <c r="N26" s="17"/>
      <c r="O26" s="17"/>
      <c r="P26" s="17"/>
      <c r="Q26" s="23"/>
      <c r="R26" s="17"/>
      <c r="S26" s="17"/>
      <c r="T26" s="17"/>
      <c r="U26" s="17"/>
      <c r="V26" s="17"/>
      <c r="W26" s="17"/>
      <c r="X26" s="17"/>
    </row>
    <row r="27" ht="18.75" customHeight="1" spans="1:24">
      <c r="A27" s="9" t="s">
        <v>52</v>
      </c>
      <c r="B27" s="9" t="s">
        <v>207</v>
      </c>
      <c r="C27" s="10" t="s">
        <v>208</v>
      </c>
      <c r="D27" s="9" t="s">
        <v>70</v>
      </c>
      <c r="E27" s="9" t="s">
        <v>71</v>
      </c>
      <c r="F27" s="9" t="s">
        <v>209</v>
      </c>
      <c r="G27" s="9" t="s">
        <v>210</v>
      </c>
      <c r="H27" s="17">
        <v>0.2</v>
      </c>
      <c r="I27" s="17">
        <v>0.2</v>
      </c>
      <c r="J27" s="17"/>
      <c r="K27" s="17"/>
      <c r="L27" s="17"/>
      <c r="M27" s="17">
        <v>0.2</v>
      </c>
      <c r="N27" s="17"/>
      <c r="O27" s="17"/>
      <c r="P27" s="17"/>
      <c r="Q27" s="23"/>
      <c r="R27" s="17"/>
      <c r="S27" s="17"/>
      <c r="T27" s="17"/>
      <c r="U27" s="17"/>
      <c r="V27" s="17"/>
      <c r="W27" s="17"/>
      <c r="X27" s="17"/>
    </row>
    <row r="28" ht="18.75" customHeight="1" spans="1:24">
      <c r="A28" s="9" t="s">
        <v>52</v>
      </c>
      <c r="B28" s="9" t="s">
        <v>207</v>
      </c>
      <c r="C28" s="10" t="s">
        <v>208</v>
      </c>
      <c r="D28" s="9" t="s">
        <v>70</v>
      </c>
      <c r="E28" s="9" t="s">
        <v>71</v>
      </c>
      <c r="F28" s="9" t="s">
        <v>209</v>
      </c>
      <c r="G28" s="9" t="s">
        <v>210</v>
      </c>
      <c r="H28" s="17">
        <v>0.3</v>
      </c>
      <c r="I28" s="17">
        <v>0.3</v>
      </c>
      <c r="J28" s="17"/>
      <c r="K28" s="17"/>
      <c r="L28" s="17"/>
      <c r="M28" s="17">
        <v>0.3</v>
      </c>
      <c r="N28" s="17"/>
      <c r="O28" s="17"/>
      <c r="P28" s="17"/>
      <c r="Q28" s="23"/>
      <c r="R28" s="17"/>
      <c r="S28" s="17"/>
      <c r="T28" s="17"/>
      <c r="U28" s="17"/>
      <c r="V28" s="17"/>
      <c r="W28" s="17"/>
      <c r="X28" s="17"/>
    </row>
    <row r="29" ht="18.75" customHeight="1" spans="1:24">
      <c r="A29" s="9" t="s">
        <v>52</v>
      </c>
      <c r="B29" s="9" t="s">
        <v>207</v>
      </c>
      <c r="C29" s="10" t="s">
        <v>208</v>
      </c>
      <c r="D29" s="9" t="s">
        <v>70</v>
      </c>
      <c r="E29" s="9" t="s">
        <v>71</v>
      </c>
      <c r="F29" s="9" t="s">
        <v>209</v>
      </c>
      <c r="G29" s="9" t="s">
        <v>210</v>
      </c>
      <c r="H29" s="17">
        <v>0.986</v>
      </c>
      <c r="I29" s="17">
        <v>0.986</v>
      </c>
      <c r="J29" s="17"/>
      <c r="K29" s="17"/>
      <c r="L29" s="17"/>
      <c r="M29" s="17">
        <v>0.986</v>
      </c>
      <c r="N29" s="17"/>
      <c r="O29" s="17"/>
      <c r="P29" s="17"/>
      <c r="Q29" s="23"/>
      <c r="R29" s="17"/>
      <c r="S29" s="17"/>
      <c r="T29" s="17"/>
      <c r="U29" s="17"/>
      <c r="V29" s="17"/>
      <c r="W29" s="17"/>
      <c r="X29" s="17"/>
    </row>
    <row r="30" ht="18.75" customHeight="1" spans="1:24">
      <c r="A30" s="9" t="s">
        <v>52</v>
      </c>
      <c r="B30" s="9" t="s">
        <v>207</v>
      </c>
      <c r="C30" s="10" t="s">
        <v>208</v>
      </c>
      <c r="D30" s="9" t="s">
        <v>70</v>
      </c>
      <c r="E30" s="9" t="s">
        <v>71</v>
      </c>
      <c r="F30" s="9" t="s">
        <v>209</v>
      </c>
      <c r="G30" s="9" t="s">
        <v>210</v>
      </c>
      <c r="H30" s="17">
        <v>0.45</v>
      </c>
      <c r="I30" s="17">
        <v>0.45</v>
      </c>
      <c r="J30" s="17"/>
      <c r="K30" s="17"/>
      <c r="L30" s="17"/>
      <c r="M30" s="17">
        <v>0.45</v>
      </c>
      <c r="N30" s="17"/>
      <c r="O30" s="17"/>
      <c r="P30" s="17"/>
      <c r="Q30" s="23"/>
      <c r="R30" s="17"/>
      <c r="S30" s="17"/>
      <c r="T30" s="17"/>
      <c r="U30" s="17"/>
      <c r="V30" s="17"/>
      <c r="W30" s="17"/>
      <c r="X30" s="17"/>
    </row>
    <row r="31" ht="18.75" customHeight="1" spans="1:24">
      <c r="A31" s="9" t="s">
        <v>52</v>
      </c>
      <c r="B31" s="9" t="s">
        <v>207</v>
      </c>
      <c r="C31" s="10" t="s">
        <v>208</v>
      </c>
      <c r="D31" s="9" t="s">
        <v>70</v>
      </c>
      <c r="E31" s="9" t="s">
        <v>71</v>
      </c>
      <c r="F31" s="9" t="s">
        <v>209</v>
      </c>
      <c r="G31" s="9" t="s">
        <v>210</v>
      </c>
      <c r="H31" s="17">
        <v>0.2</v>
      </c>
      <c r="I31" s="17">
        <v>0.2</v>
      </c>
      <c r="J31" s="17"/>
      <c r="K31" s="17"/>
      <c r="L31" s="17"/>
      <c r="M31" s="17">
        <v>0.2</v>
      </c>
      <c r="N31" s="17"/>
      <c r="O31" s="17"/>
      <c r="P31" s="17"/>
      <c r="Q31" s="23"/>
      <c r="R31" s="17"/>
      <c r="S31" s="17"/>
      <c r="T31" s="17"/>
      <c r="U31" s="17"/>
      <c r="V31" s="17"/>
      <c r="W31" s="17"/>
      <c r="X31" s="17"/>
    </row>
    <row r="32" ht="18.75" customHeight="1" spans="1:24">
      <c r="A32" s="9" t="s">
        <v>52</v>
      </c>
      <c r="B32" s="9" t="s">
        <v>207</v>
      </c>
      <c r="C32" s="10" t="s">
        <v>208</v>
      </c>
      <c r="D32" s="9" t="s">
        <v>70</v>
      </c>
      <c r="E32" s="9" t="s">
        <v>71</v>
      </c>
      <c r="F32" s="9" t="s">
        <v>211</v>
      </c>
      <c r="G32" s="9" t="s">
        <v>212</v>
      </c>
      <c r="H32" s="17">
        <v>0.5</v>
      </c>
      <c r="I32" s="17">
        <v>0.5</v>
      </c>
      <c r="J32" s="17"/>
      <c r="K32" s="17"/>
      <c r="L32" s="17"/>
      <c r="M32" s="17">
        <v>0.5</v>
      </c>
      <c r="N32" s="17"/>
      <c r="O32" s="17"/>
      <c r="P32" s="17"/>
      <c r="Q32" s="23"/>
      <c r="R32" s="17"/>
      <c r="S32" s="17"/>
      <c r="T32" s="17"/>
      <c r="U32" s="17"/>
      <c r="V32" s="17"/>
      <c r="W32" s="17"/>
      <c r="X32" s="17"/>
    </row>
    <row r="33" ht="18.75" customHeight="1" spans="1:24">
      <c r="A33" s="9" t="s">
        <v>52</v>
      </c>
      <c r="B33" s="9" t="s">
        <v>207</v>
      </c>
      <c r="C33" s="10" t="s">
        <v>208</v>
      </c>
      <c r="D33" s="9" t="s">
        <v>70</v>
      </c>
      <c r="E33" s="9" t="s">
        <v>71</v>
      </c>
      <c r="F33" s="9" t="s">
        <v>213</v>
      </c>
      <c r="G33" s="9" t="s">
        <v>214</v>
      </c>
      <c r="H33" s="17">
        <v>0.96</v>
      </c>
      <c r="I33" s="17">
        <v>0.96</v>
      </c>
      <c r="J33" s="17"/>
      <c r="K33" s="17"/>
      <c r="L33" s="17"/>
      <c r="M33" s="17">
        <v>0.96</v>
      </c>
      <c r="N33" s="17"/>
      <c r="O33" s="17"/>
      <c r="P33" s="17"/>
      <c r="Q33" s="23"/>
      <c r="R33" s="17"/>
      <c r="S33" s="17"/>
      <c r="T33" s="17"/>
      <c r="U33" s="17"/>
      <c r="V33" s="17"/>
      <c r="W33" s="17"/>
      <c r="X33" s="17"/>
    </row>
    <row r="34" ht="18.75" customHeight="1" spans="1:24">
      <c r="A34" s="9" t="s">
        <v>52</v>
      </c>
      <c r="B34" s="9" t="s">
        <v>207</v>
      </c>
      <c r="C34" s="10" t="s">
        <v>208</v>
      </c>
      <c r="D34" s="9" t="s">
        <v>70</v>
      </c>
      <c r="E34" s="9" t="s">
        <v>71</v>
      </c>
      <c r="F34" s="9" t="s">
        <v>215</v>
      </c>
      <c r="G34" s="9" t="s">
        <v>216</v>
      </c>
      <c r="H34" s="17">
        <v>1.44</v>
      </c>
      <c r="I34" s="17">
        <v>1.44</v>
      </c>
      <c r="J34" s="17"/>
      <c r="K34" s="17"/>
      <c r="L34" s="17"/>
      <c r="M34" s="17">
        <v>1.44</v>
      </c>
      <c r="N34" s="17"/>
      <c r="O34" s="17"/>
      <c r="P34" s="17"/>
      <c r="Q34" s="23"/>
      <c r="R34" s="17"/>
      <c r="S34" s="17"/>
      <c r="T34" s="17"/>
      <c r="U34" s="17"/>
      <c r="V34" s="17"/>
      <c r="W34" s="17"/>
      <c r="X34" s="17"/>
    </row>
    <row r="35" ht="18.75" customHeight="1" spans="1:24">
      <c r="A35" s="9" t="s">
        <v>52</v>
      </c>
      <c r="B35" s="9" t="s">
        <v>207</v>
      </c>
      <c r="C35" s="10" t="s">
        <v>208</v>
      </c>
      <c r="D35" s="9" t="s">
        <v>70</v>
      </c>
      <c r="E35" s="9" t="s">
        <v>71</v>
      </c>
      <c r="F35" s="9" t="s">
        <v>217</v>
      </c>
      <c r="G35" s="9" t="s">
        <v>218</v>
      </c>
      <c r="H35" s="17">
        <v>0.8</v>
      </c>
      <c r="I35" s="17">
        <v>0.8</v>
      </c>
      <c r="J35" s="17"/>
      <c r="K35" s="17"/>
      <c r="L35" s="17"/>
      <c r="M35" s="17">
        <v>0.8</v>
      </c>
      <c r="N35" s="17"/>
      <c r="O35" s="17"/>
      <c r="P35" s="17"/>
      <c r="Q35" s="23"/>
      <c r="R35" s="17"/>
      <c r="S35" s="17"/>
      <c r="T35" s="17"/>
      <c r="U35" s="17"/>
      <c r="V35" s="17"/>
      <c r="W35" s="17"/>
      <c r="X35" s="17"/>
    </row>
    <row r="36" ht="18.75" customHeight="1" spans="1:24">
      <c r="A36" s="9" t="s">
        <v>52</v>
      </c>
      <c r="B36" s="9" t="s">
        <v>207</v>
      </c>
      <c r="C36" s="10" t="s">
        <v>208</v>
      </c>
      <c r="D36" s="9" t="s">
        <v>70</v>
      </c>
      <c r="E36" s="9" t="s">
        <v>71</v>
      </c>
      <c r="F36" s="9" t="s">
        <v>219</v>
      </c>
      <c r="G36" s="9" t="s">
        <v>220</v>
      </c>
      <c r="H36" s="17">
        <v>1</v>
      </c>
      <c r="I36" s="17">
        <v>1</v>
      </c>
      <c r="J36" s="17"/>
      <c r="K36" s="17"/>
      <c r="L36" s="17"/>
      <c r="M36" s="17">
        <v>1</v>
      </c>
      <c r="N36" s="17"/>
      <c r="O36" s="17"/>
      <c r="P36" s="17"/>
      <c r="Q36" s="23"/>
      <c r="R36" s="17"/>
      <c r="S36" s="17"/>
      <c r="T36" s="17"/>
      <c r="U36" s="17"/>
      <c r="V36" s="17"/>
      <c r="W36" s="17"/>
      <c r="X36" s="17"/>
    </row>
    <row r="37" ht="18.75" customHeight="1" spans="1:24">
      <c r="A37" s="9" t="s">
        <v>52</v>
      </c>
      <c r="B37" s="9" t="s">
        <v>207</v>
      </c>
      <c r="C37" s="10" t="s">
        <v>208</v>
      </c>
      <c r="D37" s="9" t="s">
        <v>70</v>
      </c>
      <c r="E37" s="9" t="s">
        <v>71</v>
      </c>
      <c r="F37" s="9" t="s">
        <v>221</v>
      </c>
      <c r="G37" s="9" t="s">
        <v>222</v>
      </c>
      <c r="H37" s="17">
        <v>0.5</v>
      </c>
      <c r="I37" s="17">
        <v>0.5</v>
      </c>
      <c r="J37" s="17"/>
      <c r="K37" s="17"/>
      <c r="L37" s="17"/>
      <c r="M37" s="17">
        <v>0.5</v>
      </c>
      <c r="N37" s="17"/>
      <c r="O37" s="17"/>
      <c r="P37" s="17"/>
      <c r="Q37" s="23"/>
      <c r="R37" s="17"/>
      <c r="S37" s="17"/>
      <c r="T37" s="17"/>
      <c r="U37" s="17"/>
      <c r="V37" s="17"/>
      <c r="W37" s="17"/>
      <c r="X37" s="17"/>
    </row>
    <row r="38" ht="18.75" customHeight="1" spans="1:24">
      <c r="A38" s="9" t="s">
        <v>52</v>
      </c>
      <c r="B38" s="9" t="s">
        <v>207</v>
      </c>
      <c r="C38" s="10" t="s">
        <v>208</v>
      </c>
      <c r="D38" s="9" t="s">
        <v>70</v>
      </c>
      <c r="E38" s="9" t="s">
        <v>71</v>
      </c>
      <c r="F38" s="9" t="s">
        <v>202</v>
      </c>
      <c r="G38" s="9" t="s">
        <v>203</v>
      </c>
      <c r="H38" s="17">
        <v>0.5</v>
      </c>
      <c r="I38" s="17">
        <v>0.5</v>
      </c>
      <c r="J38" s="17"/>
      <c r="K38" s="17"/>
      <c r="L38" s="17"/>
      <c r="M38" s="17">
        <v>0.5</v>
      </c>
      <c r="N38" s="17"/>
      <c r="O38" s="17"/>
      <c r="P38" s="17"/>
      <c r="Q38" s="23"/>
      <c r="R38" s="17"/>
      <c r="S38" s="17"/>
      <c r="T38" s="17"/>
      <c r="U38" s="17"/>
      <c r="V38" s="17"/>
      <c r="W38" s="17"/>
      <c r="X38" s="17"/>
    </row>
    <row r="39" ht="18.75" customHeight="1" spans="1:24">
      <c r="A39" s="9" t="s">
        <v>52</v>
      </c>
      <c r="B39" s="9" t="s">
        <v>207</v>
      </c>
      <c r="C39" s="10" t="s">
        <v>208</v>
      </c>
      <c r="D39" s="9" t="s">
        <v>70</v>
      </c>
      <c r="E39" s="9" t="s">
        <v>71</v>
      </c>
      <c r="F39" s="9" t="s">
        <v>223</v>
      </c>
      <c r="G39" s="9" t="s">
        <v>224</v>
      </c>
      <c r="H39" s="17">
        <v>5</v>
      </c>
      <c r="I39" s="17">
        <v>5</v>
      </c>
      <c r="J39" s="17"/>
      <c r="K39" s="17"/>
      <c r="L39" s="17"/>
      <c r="M39" s="17">
        <v>5</v>
      </c>
      <c r="N39" s="17"/>
      <c r="O39" s="17"/>
      <c r="P39" s="17"/>
      <c r="Q39" s="23"/>
      <c r="R39" s="17"/>
      <c r="S39" s="17"/>
      <c r="T39" s="17"/>
      <c r="U39" s="17"/>
      <c r="V39" s="17"/>
      <c r="W39" s="17"/>
      <c r="X39" s="17"/>
    </row>
    <row r="40" ht="18.75" customHeight="1" spans="1:24">
      <c r="A40" s="9" t="s">
        <v>52</v>
      </c>
      <c r="B40" s="9" t="s">
        <v>225</v>
      </c>
      <c r="C40" s="10" t="s">
        <v>150</v>
      </c>
      <c r="D40" s="9" t="s">
        <v>70</v>
      </c>
      <c r="E40" s="9" t="s">
        <v>71</v>
      </c>
      <c r="F40" s="9" t="s">
        <v>226</v>
      </c>
      <c r="G40" s="9" t="s">
        <v>150</v>
      </c>
      <c r="H40" s="17">
        <v>1.734</v>
      </c>
      <c r="I40" s="17">
        <v>1.734</v>
      </c>
      <c r="J40" s="17"/>
      <c r="K40" s="17"/>
      <c r="L40" s="17"/>
      <c r="M40" s="17">
        <v>1.734</v>
      </c>
      <c r="N40" s="17"/>
      <c r="O40" s="17"/>
      <c r="P40" s="17"/>
      <c r="Q40" s="23"/>
      <c r="R40" s="17"/>
      <c r="S40" s="17"/>
      <c r="T40" s="17"/>
      <c r="U40" s="17"/>
      <c r="V40" s="17"/>
      <c r="W40" s="17"/>
      <c r="X40" s="17"/>
    </row>
    <row r="41" ht="18.75" customHeight="1" spans="1:24">
      <c r="A41" s="9" t="s">
        <v>52</v>
      </c>
      <c r="B41" s="9" t="s">
        <v>227</v>
      </c>
      <c r="C41" s="10" t="s">
        <v>228</v>
      </c>
      <c r="D41" s="9" t="s">
        <v>70</v>
      </c>
      <c r="E41" s="9" t="s">
        <v>71</v>
      </c>
      <c r="F41" s="9" t="s">
        <v>229</v>
      </c>
      <c r="G41" s="9" t="s">
        <v>230</v>
      </c>
      <c r="H41" s="17">
        <v>14.4</v>
      </c>
      <c r="I41" s="17">
        <v>14.4</v>
      </c>
      <c r="J41" s="17"/>
      <c r="K41" s="17"/>
      <c r="L41" s="17"/>
      <c r="M41" s="17">
        <v>14.4</v>
      </c>
      <c r="N41" s="17"/>
      <c r="O41" s="17"/>
      <c r="P41" s="17"/>
      <c r="Q41" s="23"/>
      <c r="R41" s="17"/>
      <c r="S41" s="17"/>
      <c r="T41" s="17"/>
      <c r="U41" s="17"/>
      <c r="V41" s="17"/>
      <c r="W41" s="17"/>
      <c r="X41" s="17"/>
    </row>
    <row r="42" ht="18.75" customHeight="1" spans="1:24">
      <c r="A42" s="9" t="s">
        <v>52</v>
      </c>
      <c r="B42" s="9" t="s">
        <v>231</v>
      </c>
      <c r="C42" s="10" t="s">
        <v>232</v>
      </c>
      <c r="D42" s="9" t="s">
        <v>70</v>
      </c>
      <c r="E42" s="9" t="s">
        <v>71</v>
      </c>
      <c r="F42" s="9" t="s">
        <v>178</v>
      </c>
      <c r="G42" s="9" t="s">
        <v>179</v>
      </c>
      <c r="H42" s="17">
        <v>27.366</v>
      </c>
      <c r="I42" s="17">
        <v>27.366</v>
      </c>
      <c r="J42" s="17"/>
      <c r="K42" s="17"/>
      <c r="L42" s="17"/>
      <c r="M42" s="17">
        <v>27.366</v>
      </c>
      <c r="N42" s="17"/>
      <c r="O42" s="17"/>
      <c r="P42" s="17"/>
      <c r="Q42" s="23"/>
      <c r="R42" s="17"/>
      <c r="S42" s="17"/>
      <c r="T42" s="17"/>
      <c r="U42" s="17"/>
      <c r="V42" s="17"/>
      <c r="W42" s="17"/>
      <c r="X42" s="17"/>
    </row>
    <row r="43" ht="18.75" customHeight="1" spans="1:24">
      <c r="A43" s="9" t="s">
        <v>52</v>
      </c>
      <c r="B43" s="9" t="s">
        <v>231</v>
      </c>
      <c r="C43" s="10" t="s">
        <v>232</v>
      </c>
      <c r="D43" s="9" t="s">
        <v>70</v>
      </c>
      <c r="E43" s="9" t="s">
        <v>71</v>
      </c>
      <c r="F43" s="9" t="s">
        <v>178</v>
      </c>
      <c r="G43" s="9" t="s">
        <v>179</v>
      </c>
      <c r="H43" s="17">
        <v>13.224</v>
      </c>
      <c r="I43" s="17">
        <v>13.224</v>
      </c>
      <c r="J43" s="17"/>
      <c r="K43" s="17"/>
      <c r="L43" s="17"/>
      <c r="M43" s="17">
        <v>13.224</v>
      </c>
      <c r="N43" s="17"/>
      <c r="O43" s="17"/>
      <c r="P43" s="17"/>
      <c r="Q43" s="23"/>
      <c r="R43" s="17"/>
      <c r="S43" s="17"/>
      <c r="T43" s="17"/>
      <c r="U43" s="17"/>
      <c r="V43" s="17"/>
      <c r="W43" s="17"/>
      <c r="X43" s="17"/>
    </row>
    <row r="44" ht="18.75" customHeight="1" spans="1:24">
      <c r="A44" s="9" t="s">
        <v>52</v>
      </c>
      <c r="B44" s="9" t="s">
        <v>233</v>
      </c>
      <c r="C44" s="10" t="s">
        <v>234</v>
      </c>
      <c r="D44" s="9" t="s">
        <v>70</v>
      </c>
      <c r="E44" s="9" t="s">
        <v>71</v>
      </c>
      <c r="F44" s="9" t="s">
        <v>235</v>
      </c>
      <c r="G44" s="9" t="s">
        <v>236</v>
      </c>
      <c r="H44" s="17">
        <v>3.12</v>
      </c>
      <c r="I44" s="17">
        <v>3.12</v>
      </c>
      <c r="J44" s="17"/>
      <c r="K44" s="17"/>
      <c r="L44" s="17"/>
      <c r="M44" s="17">
        <v>3.12</v>
      </c>
      <c r="N44" s="17"/>
      <c r="O44" s="17"/>
      <c r="P44" s="17"/>
      <c r="Q44" s="23"/>
      <c r="R44" s="17"/>
      <c r="S44" s="17"/>
      <c r="T44" s="17"/>
      <c r="U44" s="17"/>
      <c r="V44" s="17"/>
      <c r="W44" s="17"/>
      <c r="X44" s="17"/>
    </row>
    <row r="45" ht="18.75" customHeight="1" spans="1:24">
      <c r="A45" s="9" t="s">
        <v>52</v>
      </c>
      <c r="B45" s="9" t="s">
        <v>237</v>
      </c>
      <c r="C45" s="10" t="s">
        <v>238</v>
      </c>
      <c r="D45" s="9" t="s">
        <v>70</v>
      </c>
      <c r="E45" s="9" t="s">
        <v>71</v>
      </c>
      <c r="F45" s="9" t="s">
        <v>229</v>
      </c>
      <c r="G45" s="9" t="s">
        <v>230</v>
      </c>
      <c r="H45" s="17">
        <v>3.24</v>
      </c>
      <c r="I45" s="17">
        <v>3.24</v>
      </c>
      <c r="J45" s="17"/>
      <c r="K45" s="17"/>
      <c r="L45" s="17"/>
      <c r="M45" s="17">
        <v>3.24</v>
      </c>
      <c r="N45" s="17"/>
      <c r="O45" s="17"/>
      <c r="P45" s="17"/>
      <c r="Q45" s="23"/>
      <c r="R45" s="17"/>
      <c r="S45" s="17"/>
      <c r="T45" s="17"/>
      <c r="U45" s="17"/>
      <c r="V45" s="17"/>
      <c r="W45" s="17"/>
      <c r="X45" s="17"/>
    </row>
    <row r="46" ht="18.75" customHeight="1" spans="1:24">
      <c r="A46" s="12" t="s">
        <v>29</v>
      </c>
      <c r="B46" s="12"/>
      <c r="C46" s="12"/>
      <c r="D46" s="12"/>
      <c r="E46" s="12"/>
      <c r="F46" s="12"/>
      <c r="G46" s="12"/>
      <c r="H46" s="17">
        <v>520.428967</v>
      </c>
      <c r="I46" s="17">
        <v>520.428967</v>
      </c>
      <c r="J46" s="17"/>
      <c r="K46" s="17"/>
      <c r="L46" s="17"/>
      <c r="M46" s="17">
        <v>520.428967</v>
      </c>
      <c r="N46" s="17"/>
      <c r="O46" s="17"/>
      <c r="P46" s="17"/>
      <c r="Q46" s="17"/>
      <c r="R46" s="17"/>
      <c r="S46" s="17"/>
      <c r="T46" s="17"/>
      <c r="U46" s="17"/>
      <c r="V46" s="17"/>
      <c r="W46" s="17"/>
      <c r="X46" s="17"/>
    </row>
  </sheetData>
  <mergeCells count="30">
    <mergeCell ref="A3:X3"/>
    <mergeCell ref="A4:G4"/>
    <mergeCell ref="I5:X5"/>
    <mergeCell ref="I6:N6"/>
    <mergeCell ref="O6:Q6"/>
    <mergeCell ref="S6:X6"/>
    <mergeCell ref="I7:J7"/>
    <mergeCell ref="A46:G46"/>
    <mergeCell ref="A5:A8"/>
    <mergeCell ref="B5:B8"/>
    <mergeCell ref="C5:C8"/>
    <mergeCell ref="D5:D8"/>
    <mergeCell ref="E5:E8"/>
    <mergeCell ref="F5:F8"/>
    <mergeCell ref="G5:G8"/>
    <mergeCell ref="H5:H8"/>
    <mergeCell ref="K7:K8"/>
    <mergeCell ref="L7:L8"/>
    <mergeCell ref="M7:M8"/>
    <mergeCell ref="N7:N8"/>
    <mergeCell ref="O7:O8"/>
    <mergeCell ref="P7:P8"/>
    <mergeCell ref="Q7:Q8"/>
    <mergeCell ref="R6:R8"/>
    <mergeCell ref="S7:S8"/>
    <mergeCell ref="T7:T8"/>
    <mergeCell ref="U7:U8"/>
    <mergeCell ref="V7:V8"/>
    <mergeCell ref="W7:W8"/>
    <mergeCell ref="X7:X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tabSelected="1" topLeftCell="O1" workbookViewId="0">
      <pane ySplit="1" topLeftCell="A2" activePane="bottomLeft" state="frozen"/>
      <selection/>
      <selection pane="bottomLeft" activeCell="A1" sqref="A1"/>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239</v>
      </c>
    </row>
    <row r="3" ht="45" customHeight="1" spans="1:23">
      <c r="A3" s="4" t="s">
        <v>240</v>
      </c>
      <c r="B3" s="4"/>
      <c r="C3" s="4"/>
      <c r="D3" s="4"/>
      <c r="E3" s="4"/>
      <c r="F3" s="4"/>
      <c r="G3" s="4"/>
      <c r="H3" s="4"/>
      <c r="I3" s="4"/>
      <c r="J3" s="4"/>
      <c r="K3" s="4"/>
      <c r="L3" s="4"/>
      <c r="M3" s="4"/>
      <c r="N3" s="53"/>
      <c r="O3" s="53"/>
      <c r="P3" s="53"/>
      <c r="Q3" s="53"/>
      <c r="R3" s="53"/>
      <c r="S3" s="53"/>
      <c r="T3" s="53"/>
      <c r="U3" s="53"/>
      <c r="V3" s="53"/>
      <c r="W3" s="53"/>
    </row>
    <row r="4" ht="18.75" customHeight="1" spans="1:23">
      <c r="A4" s="5" t="str">
        <f>"单位名称："&amp;"通海县发展和改革局"</f>
        <v>单位名称：通海县发展和改革局</v>
      </c>
      <c r="B4" s="5"/>
      <c r="C4" s="5"/>
      <c r="D4" s="5"/>
      <c r="E4" s="5"/>
      <c r="F4" s="5"/>
      <c r="G4" s="5"/>
      <c r="H4" s="5"/>
      <c r="I4" s="54"/>
      <c r="J4" s="54"/>
      <c r="K4" s="54"/>
      <c r="L4" s="54"/>
      <c r="M4" s="54"/>
      <c r="N4" s="6"/>
      <c r="O4" s="6"/>
      <c r="P4" s="6"/>
      <c r="Q4" s="6"/>
      <c r="R4" s="6"/>
      <c r="S4" s="6"/>
      <c r="T4" s="6"/>
      <c r="U4" s="6"/>
      <c r="V4" s="6"/>
      <c r="W4" s="6" t="s">
        <v>26</v>
      </c>
    </row>
    <row r="5" ht="18.75" customHeight="1" spans="1:23">
      <c r="A5" s="13" t="s">
        <v>241</v>
      </c>
      <c r="B5" s="13" t="s">
        <v>156</v>
      </c>
      <c r="C5" s="13" t="s">
        <v>157</v>
      </c>
      <c r="D5" s="13" t="s">
        <v>155</v>
      </c>
      <c r="E5" s="13" t="s">
        <v>158</v>
      </c>
      <c r="F5" s="13" t="s">
        <v>159</v>
      </c>
      <c r="G5" s="13" t="s">
        <v>160</v>
      </c>
      <c r="H5" s="13" t="s">
        <v>161</v>
      </c>
      <c r="I5" s="45" t="s">
        <v>29</v>
      </c>
      <c r="J5" s="45" t="s">
        <v>242</v>
      </c>
      <c r="K5" s="13"/>
      <c r="L5" s="13"/>
      <c r="M5" s="13"/>
      <c r="N5" s="13" t="s">
        <v>163</v>
      </c>
      <c r="O5" s="13"/>
      <c r="P5" s="13"/>
      <c r="Q5" s="13" t="s">
        <v>35</v>
      </c>
      <c r="R5" s="13" t="s">
        <v>36</v>
      </c>
      <c r="S5" s="13"/>
      <c r="T5" s="13"/>
      <c r="U5" s="13"/>
      <c r="V5" s="13"/>
      <c r="W5" s="13"/>
    </row>
    <row r="6" ht="18.75" customHeight="1" spans="1:23">
      <c r="A6" s="13"/>
      <c r="B6" s="13"/>
      <c r="C6" s="13"/>
      <c r="D6" s="13"/>
      <c r="E6" s="13"/>
      <c r="F6" s="13"/>
      <c r="G6" s="13"/>
      <c r="H6" s="13"/>
      <c r="I6" s="45" t="s">
        <v>164</v>
      </c>
      <c r="J6" s="45" t="s">
        <v>165</v>
      </c>
      <c r="K6" s="13"/>
      <c r="L6" s="13" t="s">
        <v>33</v>
      </c>
      <c r="M6" s="13" t="s">
        <v>34</v>
      </c>
      <c r="N6" s="13" t="s">
        <v>32</v>
      </c>
      <c r="O6" s="13" t="s">
        <v>33</v>
      </c>
      <c r="P6" s="13" t="s">
        <v>34</v>
      </c>
      <c r="Q6" s="13" t="s">
        <v>35</v>
      </c>
      <c r="R6" s="13" t="s">
        <v>31</v>
      </c>
      <c r="S6" s="13" t="s">
        <v>37</v>
      </c>
      <c r="T6" s="13" t="s">
        <v>38</v>
      </c>
      <c r="U6" s="13" t="s">
        <v>39</v>
      </c>
      <c r="V6" s="13" t="s">
        <v>40</v>
      </c>
      <c r="W6" s="13" t="s">
        <v>41</v>
      </c>
    </row>
    <row r="7" ht="18.75" customHeight="1" spans="1:23">
      <c r="A7" s="13"/>
      <c r="B7" s="13"/>
      <c r="C7" s="13"/>
      <c r="D7" s="13"/>
      <c r="E7" s="13"/>
      <c r="F7" s="13"/>
      <c r="G7" s="13"/>
      <c r="H7" s="13"/>
      <c r="I7" s="45"/>
      <c r="J7" s="45" t="s">
        <v>32</v>
      </c>
      <c r="K7" s="13"/>
      <c r="L7" s="13" t="s">
        <v>33</v>
      </c>
      <c r="M7" s="13" t="s">
        <v>34</v>
      </c>
      <c r="N7" s="13" t="s">
        <v>32</v>
      </c>
      <c r="O7" s="13" t="s">
        <v>33</v>
      </c>
      <c r="P7" s="13" t="s">
        <v>34</v>
      </c>
      <c r="Q7" s="13"/>
      <c r="R7" s="13" t="s">
        <v>31</v>
      </c>
      <c r="S7" s="13" t="s">
        <v>37</v>
      </c>
      <c r="T7" s="13" t="s">
        <v>38</v>
      </c>
      <c r="U7" s="13" t="s">
        <v>39</v>
      </c>
      <c r="V7" s="13" t="s">
        <v>40</v>
      </c>
      <c r="W7" s="13" t="s">
        <v>41</v>
      </c>
    </row>
    <row r="8" ht="22.65" customHeight="1" spans="1:23">
      <c r="A8" s="13"/>
      <c r="B8" s="13"/>
      <c r="C8" s="13"/>
      <c r="D8" s="13"/>
      <c r="E8" s="13"/>
      <c r="F8" s="13"/>
      <c r="G8" s="13"/>
      <c r="H8" s="13"/>
      <c r="I8" s="45"/>
      <c r="J8" s="45" t="s">
        <v>31</v>
      </c>
      <c r="K8" s="13" t="s">
        <v>243</v>
      </c>
      <c r="L8" s="13"/>
      <c r="M8" s="13"/>
      <c r="N8" s="13"/>
      <c r="O8" s="13"/>
      <c r="P8" s="13"/>
      <c r="Q8" s="13"/>
      <c r="R8" s="13"/>
      <c r="S8" s="13"/>
      <c r="T8" s="13"/>
      <c r="U8" s="13"/>
      <c r="V8" s="13"/>
      <c r="W8" s="13"/>
    </row>
    <row r="9" ht="18.75" customHeight="1" spans="1:23">
      <c r="A9" s="14" t="s">
        <v>42</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244</v>
      </c>
      <c r="D10" s="9"/>
      <c r="E10" s="9"/>
      <c r="F10" s="9"/>
      <c r="G10" s="9"/>
      <c r="H10" s="9"/>
      <c r="I10" s="11">
        <v>4.432</v>
      </c>
      <c r="J10" s="11"/>
      <c r="K10" s="11"/>
      <c r="L10" s="11"/>
      <c r="M10" s="11"/>
      <c r="N10" s="11"/>
      <c r="O10" s="11"/>
      <c r="P10" s="11"/>
      <c r="Q10" s="11"/>
      <c r="R10" s="11">
        <v>4.432</v>
      </c>
      <c r="S10" s="11"/>
      <c r="T10" s="11"/>
      <c r="U10" s="11"/>
      <c r="V10" s="11"/>
      <c r="W10" s="11">
        <v>4.432</v>
      </c>
    </row>
    <row r="11" ht="18.75" customHeight="1" spans="1:23">
      <c r="A11" s="9" t="s">
        <v>245</v>
      </c>
      <c r="B11" s="9" t="s">
        <v>246</v>
      </c>
      <c r="C11" s="10" t="s">
        <v>244</v>
      </c>
      <c r="D11" s="9" t="s">
        <v>52</v>
      </c>
      <c r="E11" s="9" t="s">
        <v>109</v>
      </c>
      <c r="F11" s="9" t="s">
        <v>108</v>
      </c>
      <c r="G11" s="9" t="s">
        <v>209</v>
      </c>
      <c r="H11" s="9" t="s">
        <v>210</v>
      </c>
      <c r="I11" s="11">
        <v>3.6</v>
      </c>
      <c r="J11" s="11"/>
      <c r="K11" s="11"/>
      <c r="L11" s="11"/>
      <c r="M11" s="11"/>
      <c r="N11" s="11"/>
      <c r="O11" s="11"/>
      <c r="P11" s="11"/>
      <c r="Q11" s="11"/>
      <c r="R11" s="11">
        <v>3.6</v>
      </c>
      <c r="S11" s="11"/>
      <c r="T11" s="11"/>
      <c r="U11" s="11"/>
      <c r="V11" s="11"/>
      <c r="W11" s="11">
        <v>3.6</v>
      </c>
    </row>
    <row r="12" ht="18.75" customHeight="1" spans="1:23">
      <c r="A12" s="9" t="s">
        <v>245</v>
      </c>
      <c r="B12" s="9" t="s">
        <v>246</v>
      </c>
      <c r="C12" s="10" t="s">
        <v>244</v>
      </c>
      <c r="D12" s="9" t="s">
        <v>52</v>
      </c>
      <c r="E12" s="9" t="s">
        <v>109</v>
      </c>
      <c r="F12" s="9" t="s">
        <v>108</v>
      </c>
      <c r="G12" s="9" t="s">
        <v>209</v>
      </c>
      <c r="H12" s="9" t="s">
        <v>210</v>
      </c>
      <c r="I12" s="11">
        <v>0.36</v>
      </c>
      <c r="J12" s="11"/>
      <c r="K12" s="11"/>
      <c r="L12" s="11"/>
      <c r="M12" s="11"/>
      <c r="N12" s="11"/>
      <c r="O12" s="11"/>
      <c r="P12" s="23"/>
      <c r="Q12" s="11"/>
      <c r="R12" s="11">
        <v>0.36</v>
      </c>
      <c r="S12" s="11"/>
      <c r="T12" s="11"/>
      <c r="U12" s="11"/>
      <c r="V12" s="11"/>
      <c r="W12" s="11">
        <v>0.36</v>
      </c>
    </row>
    <row r="13" ht="18.75" customHeight="1" spans="1:23">
      <c r="A13" s="9" t="s">
        <v>245</v>
      </c>
      <c r="B13" s="9" t="s">
        <v>246</v>
      </c>
      <c r="C13" s="10" t="s">
        <v>244</v>
      </c>
      <c r="D13" s="9" t="s">
        <v>52</v>
      </c>
      <c r="E13" s="9" t="s">
        <v>109</v>
      </c>
      <c r="F13" s="9" t="s">
        <v>108</v>
      </c>
      <c r="G13" s="9" t="s">
        <v>209</v>
      </c>
      <c r="H13" s="9" t="s">
        <v>210</v>
      </c>
      <c r="I13" s="11">
        <v>0.076</v>
      </c>
      <c r="J13" s="11"/>
      <c r="K13" s="11"/>
      <c r="L13" s="11"/>
      <c r="M13" s="11"/>
      <c r="N13" s="11"/>
      <c r="O13" s="11"/>
      <c r="P13" s="23"/>
      <c r="Q13" s="11"/>
      <c r="R13" s="11">
        <v>0.076</v>
      </c>
      <c r="S13" s="11"/>
      <c r="T13" s="11"/>
      <c r="U13" s="11"/>
      <c r="V13" s="11"/>
      <c r="W13" s="11">
        <v>0.076</v>
      </c>
    </row>
    <row r="14" ht="18.75" customHeight="1" spans="1:23">
      <c r="A14" s="9" t="s">
        <v>245</v>
      </c>
      <c r="B14" s="9" t="s">
        <v>246</v>
      </c>
      <c r="C14" s="10" t="s">
        <v>244</v>
      </c>
      <c r="D14" s="9" t="s">
        <v>52</v>
      </c>
      <c r="E14" s="9" t="s">
        <v>109</v>
      </c>
      <c r="F14" s="9" t="s">
        <v>108</v>
      </c>
      <c r="G14" s="9" t="s">
        <v>209</v>
      </c>
      <c r="H14" s="9" t="s">
        <v>210</v>
      </c>
      <c r="I14" s="11">
        <v>0.396</v>
      </c>
      <c r="J14" s="11"/>
      <c r="K14" s="11"/>
      <c r="L14" s="11"/>
      <c r="M14" s="11"/>
      <c r="N14" s="11"/>
      <c r="O14" s="11"/>
      <c r="P14" s="23"/>
      <c r="Q14" s="11"/>
      <c r="R14" s="11">
        <v>0.396</v>
      </c>
      <c r="S14" s="11"/>
      <c r="T14" s="11"/>
      <c r="U14" s="11"/>
      <c r="V14" s="11"/>
      <c r="W14" s="11">
        <v>0.396</v>
      </c>
    </row>
    <row r="15" ht="18.75" customHeight="1" spans="1:23">
      <c r="A15" s="23"/>
      <c r="B15" s="23"/>
      <c r="C15" s="10" t="s">
        <v>247</v>
      </c>
      <c r="D15" s="23"/>
      <c r="E15" s="23"/>
      <c r="F15" s="23"/>
      <c r="G15" s="23"/>
      <c r="H15" s="23"/>
      <c r="I15" s="11">
        <v>1.9275</v>
      </c>
      <c r="J15" s="11">
        <v>1.9275</v>
      </c>
      <c r="K15" s="11">
        <v>1.9275</v>
      </c>
      <c r="L15" s="11"/>
      <c r="M15" s="11"/>
      <c r="N15" s="11"/>
      <c r="O15" s="11"/>
      <c r="P15" s="23"/>
      <c r="Q15" s="11"/>
      <c r="R15" s="11"/>
      <c r="S15" s="11"/>
      <c r="T15" s="11"/>
      <c r="U15" s="11"/>
      <c r="V15" s="11"/>
      <c r="W15" s="11"/>
    </row>
    <row r="16" ht="18.75" customHeight="1" spans="1:23">
      <c r="A16" s="9" t="s">
        <v>245</v>
      </c>
      <c r="B16" s="9" t="s">
        <v>248</v>
      </c>
      <c r="C16" s="10" t="s">
        <v>247</v>
      </c>
      <c r="D16" s="9" t="s">
        <v>52</v>
      </c>
      <c r="E16" s="9" t="s">
        <v>70</v>
      </c>
      <c r="F16" s="9" t="s">
        <v>71</v>
      </c>
      <c r="G16" s="9" t="s">
        <v>209</v>
      </c>
      <c r="H16" s="9" t="s">
        <v>210</v>
      </c>
      <c r="I16" s="11">
        <v>1.9275</v>
      </c>
      <c r="J16" s="11">
        <v>1.9275</v>
      </c>
      <c r="K16" s="11">
        <v>1.9275</v>
      </c>
      <c r="L16" s="11"/>
      <c r="M16" s="11"/>
      <c r="N16" s="11"/>
      <c r="O16" s="11"/>
      <c r="P16" s="23"/>
      <c r="Q16" s="11"/>
      <c r="R16" s="11"/>
      <c r="S16" s="11"/>
      <c r="T16" s="11"/>
      <c r="U16" s="11"/>
      <c r="V16" s="11"/>
      <c r="W16" s="11"/>
    </row>
    <row r="17" ht="18.75" customHeight="1" spans="1:23">
      <c r="A17" s="23"/>
      <c r="B17" s="23"/>
      <c r="C17" s="10" t="s">
        <v>249</v>
      </c>
      <c r="D17" s="23"/>
      <c r="E17" s="23"/>
      <c r="F17" s="23"/>
      <c r="G17" s="23"/>
      <c r="H17" s="23"/>
      <c r="I17" s="11">
        <v>3</v>
      </c>
      <c r="J17" s="11">
        <v>3</v>
      </c>
      <c r="K17" s="11">
        <v>3</v>
      </c>
      <c r="L17" s="11"/>
      <c r="M17" s="11"/>
      <c r="N17" s="11"/>
      <c r="O17" s="11"/>
      <c r="P17" s="23"/>
      <c r="Q17" s="11"/>
      <c r="R17" s="11"/>
      <c r="S17" s="11"/>
      <c r="T17" s="11"/>
      <c r="U17" s="11"/>
      <c r="V17" s="11"/>
      <c r="W17" s="11"/>
    </row>
    <row r="18" ht="18.75" customHeight="1" spans="1:23">
      <c r="A18" s="9" t="s">
        <v>250</v>
      </c>
      <c r="B18" s="9" t="s">
        <v>251</v>
      </c>
      <c r="C18" s="10" t="s">
        <v>249</v>
      </c>
      <c r="D18" s="9" t="s">
        <v>52</v>
      </c>
      <c r="E18" s="9" t="s">
        <v>120</v>
      </c>
      <c r="F18" s="9" t="s">
        <v>121</v>
      </c>
      <c r="G18" s="9" t="s">
        <v>209</v>
      </c>
      <c r="H18" s="9" t="s">
        <v>210</v>
      </c>
      <c r="I18" s="11">
        <v>0.2</v>
      </c>
      <c r="J18" s="11">
        <v>0.2</v>
      </c>
      <c r="K18" s="11">
        <v>0.2</v>
      </c>
      <c r="L18" s="11"/>
      <c r="M18" s="11"/>
      <c r="N18" s="11"/>
      <c r="O18" s="11"/>
      <c r="P18" s="23"/>
      <c r="Q18" s="11"/>
      <c r="R18" s="11"/>
      <c r="S18" s="11"/>
      <c r="T18" s="11"/>
      <c r="U18" s="11"/>
      <c r="V18" s="11"/>
      <c r="W18" s="11"/>
    </row>
    <row r="19" ht="18.75" customHeight="1" spans="1:23">
      <c r="A19" s="9" t="s">
        <v>250</v>
      </c>
      <c r="B19" s="9" t="s">
        <v>251</v>
      </c>
      <c r="C19" s="10" t="s">
        <v>249</v>
      </c>
      <c r="D19" s="9" t="s">
        <v>52</v>
      </c>
      <c r="E19" s="9" t="s">
        <v>120</v>
      </c>
      <c r="F19" s="9" t="s">
        <v>121</v>
      </c>
      <c r="G19" s="9" t="s">
        <v>209</v>
      </c>
      <c r="H19" s="9" t="s">
        <v>210</v>
      </c>
      <c r="I19" s="11">
        <v>0.4</v>
      </c>
      <c r="J19" s="11">
        <v>0.4</v>
      </c>
      <c r="K19" s="11">
        <v>0.4</v>
      </c>
      <c r="L19" s="11"/>
      <c r="M19" s="11"/>
      <c r="N19" s="11"/>
      <c r="O19" s="11"/>
      <c r="P19" s="23"/>
      <c r="Q19" s="11"/>
      <c r="R19" s="11"/>
      <c r="S19" s="11"/>
      <c r="T19" s="11"/>
      <c r="U19" s="11"/>
      <c r="V19" s="11"/>
      <c r="W19" s="11"/>
    </row>
    <row r="20" ht="18.75" customHeight="1" spans="1:23">
      <c r="A20" s="9" t="s">
        <v>250</v>
      </c>
      <c r="B20" s="9" t="s">
        <v>251</v>
      </c>
      <c r="C20" s="10" t="s">
        <v>249</v>
      </c>
      <c r="D20" s="9" t="s">
        <v>52</v>
      </c>
      <c r="E20" s="9" t="s">
        <v>120</v>
      </c>
      <c r="F20" s="9" t="s">
        <v>121</v>
      </c>
      <c r="G20" s="9" t="s">
        <v>209</v>
      </c>
      <c r="H20" s="9" t="s">
        <v>210</v>
      </c>
      <c r="I20" s="11">
        <v>0.3</v>
      </c>
      <c r="J20" s="11">
        <v>0.3</v>
      </c>
      <c r="K20" s="11">
        <v>0.3</v>
      </c>
      <c r="L20" s="11"/>
      <c r="M20" s="11"/>
      <c r="N20" s="11"/>
      <c r="O20" s="11"/>
      <c r="P20" s="23"/>
      <c r="Q20" s="11"/>
      <c r="R20" s="11"/>
      <c r="S20" s="11"/>
      <c r="T20" s="11"/>
      <c r="U20" s="11"/>
      <c r="V20" s="11"/>
      <c r="W20" s="11"/>
    </row>
    <row r="21" ht="18.75" customHeight="1" spans="1:23">
      <c r="A21" s="9" t="s">
        <v>250</v>
      </c>
      <c r="B21" s="9" t="s">
        <v>251</v>
      </c>
      <c r="C21" s="10" t="s">
        <v>249</v>
      </c>
      <c r="D21" s="9" t="s">
        <v>52</v>
      </c>
      <c r="E21" s="9" t="s">
        <v>120</v>
      </c>
      <c r="F21" s="9" t="s">
        <v>121</v>
      </c>
      <c r="G21" s="9" t="s">
        <v>209</v>
      </c>
      <c r="H21" s="9" t="s">
        <v>210</v>
      </c>
      <c r="I21" s="11">
        <v>0.3</v>
      </c>
      <c r="J21" s="11">
        <v>0.3</v>
      </c>
      <c r="K21" s="11">
        <v>0.3</v>
      </c>
      <c r="L21" s="11"/>
      <c r="M21" s="11"/>
      <c r="N21" s="11"/>
      <c r="O21" s="11"/>
      <c r="P21" s="23"/>
      <c r="Q21" s="11"/>
      <c r="R21" s="11"/>
      <c r="S21" s="11"/>
      <c r="T21" s="11"/>
      <c r="U21" s="11"/>
      <c r="V21" s="11"/>
      <c r="W21" s="11"/>
    </row>
    <row r="22" ht="18.75" customHeight="1" spans="1:23">
      <c r="A22" s="9" t="s">
        <v>250</v>
      </c>
      <c r="B22" s="9" t="s">
        <v>251</v>
      </c>
      <c r="C22" s="10" t="s">
        <v>249</v>
      </c>
      <c r="D22" s="9" t="s">
        <v>52</v>
      </c>
      <c r="E22" s="9" t="s">
        <v>120</v>
      </c>
      <c r="F22" s="9" t="s">
        <v>121</v>
      </c>
      <c r="G22" s="9" t="s">
        <v>209</v>
      </c>
      <c r="H22" s="9" t="s">
        <v>210</v>
      </c>
      <c r="I22" s="11">
        <v>0.5</v>
      </c>
      <c r="J22" s="11">
        <v>0.5</v>
      </c>
      <c r="K22" s="11">
        <v>0.5</v>
      </c>
      <c r="L22" s="11"/>
      <c r="M22" s="11"/>
      <c r="N22" s="11"/>
      <c r="O22" s="11"/>
      <c r="P22" s="23"/>
      <c r="Q22" s="11"/>
      <c r="R22" s="11"/>
      <c r="S22" s="11"/>
      <c r="T22" s="11"/>
      <c r="U22" s="11"/>
      <c r="V22" s="11"/>
      <c r="W22" s="11"/>
    </row>
    <row r="23" ht="18.75" customHeight="1" spans="1:23">
      <c r="A23" s="9" t="s">
        <v>250</v>
      </c>
      <c r="B23" s="9" t="s">
        <v>251</v>
      </c>
      <c r="C23" s="10" t="s">
        <v>249</v>
      </c>
      <c r="D23" s="9" t="s">
        <v>52</v>
      </c>
      <c r="E23" s="9" t="s">
        <v>120</v>
      </c>
      <c r="F23" s="9" t="s">
        <v>121</v>
      </c>
      <c r="G23" s="9" t="s">
        <v>209</v>
      </c>
      <c r="H23" s="9" t="s">
        <v>210</v>
      </c>
      <c r="I23" s="11">
        <v>0.2</v>
      </c>
      <c r="J23" s="11">
        <v>0.2</v>
      </c>
      <c r="K23" s="11">
        <v>0.2</v>
      </c>
      <c r="L23" s="11"/>
      <c r="M23" s="11"/>
      <c r="N23" s="11"/>
      <c r="O23" s="11"/>
      <c r="P23" s="23"/>
      <c r="Q23" s="11"/>
      <c r="R23" s="11"/>
      <c r="S23" s="11"/>
      <c r="T23" s="11"/>
      <c r="U23" s="11"/>
      <c r="V23" s="11"/>
      <c r="W23" s="11"/>
    </row>
    <row r="24" ht="18.75" customHeight="1" spans="1:23">
      <c r="A24" s="9" t="s">
        <v>250</v>
      </c>
      <c r="B24" s="9" t="s">
        <v>251</v>
      </c>
      <c r="C24" s="10" t="s">
        <v>249</v>
      </c>
      <c r="D24" s="9" t="s">
        <v>52</v>
      </c>
      <c r="E24" s="9" t="s">
        <v>120</v>
      </c>
      <c r="F24" s="9" t="s">
        <v>121</v>
      </c>
      <c r="G24" s="9" t="s">
        <v>209</v>
      </c>
      <c r="H24" s="9" t="s">
        <v>210</v>
      </c>
      <c r="I24" s="11">
        <v>0.8</v>
      </c>
      <c r="J24" s="11">
        <v>0.8</v>
      </c>
      <c r="K24" s="11">
        <v>0.8</v>
      </c>
      <c r="L24" s="11"/>
      <c r="M24" s="11"/>
      <c r="N24" s="11"/>
      <c r="O24" s="11"/>
      <c r="P24" s="23"/>
      <c r="Q24" s="11"/>
      <c r="R24" s="11"/>
      <c r="S24" s="11"/>
      <c r="T24" s="11"/>
      <c r="U24" s="11"/>
      <c r="V24" s="11"/>
      <c r="W24" s="11"/>
    </row>
    <row r="25" ht="18.75" customHeight="1" spans="1:23">
      <c r="A25" s="9" t="s">
        <v>250</v>
      </c>
      <c r="B25" s="9" t="s">
        <v>251</v>
      </c>
      <c r="C25" s="10" t="s">
        <v>249</v>
      </c>
      <c r="D25" s="9" t="s">
        <v>52</v>
      </c>
      <c r="E25" s="9" t="s">
        <v>120</v>
      </c>
      <c r="F25" s="9" t="s">
        <v>121</v>
      </c>
      <c r="G25" s="9" t="s">
        <v>209</v>
      </c>
      <c r="H25" s="9" t="s">
        <v>210</v>
      </c>
      <c r="I25" s="11">
        <v>0.3</v>
      </c>
      <c r="J25" s="11">
        <v>0.3</v>
      </c>
      <c r="K25" s="11">
        <v>0.3</v>
      </c>
      <c r="L25" s="11"/>
      <c r="M25" s="11"/>
      <c r="N25" s="11"/>
      <c r="O25" s="11"/>
      <c r="P25" s="23"/>
      <c r="Q25" s="11"/>
      <c r="R25" s="11"/>
      <c r="S25" s="11"/>
      <c r="T25" s="11"/>
      <c r="U25" s="11"/>
      <c r="V25" s="11"/>
      <c r="W25" s="11"/>
    </row>
    <row r="26" ht="18.75" customHeight="1" spans="1:23">
      <c r="A26" s="23"/>
      <c r="B26" s="23"/>
      <c r="C26" s="10" t="s">
        <v>252</v>
      </c>
      <c r="D26" s="23"/>
      <c r="E26" s="23"/>
      <c r="F26" s="23"/>
      <c r="G26" s="23"/>
      <c r="H26" s="23"/>
      <c r="I26" s="11">
        <v>20</v>
      </c>
      <c r="J26" s="11">
        <v>20</v>
      </c>
      <c r="K26" s="11">
        <v>20</v>
      </c>
      <c r="L26" s="11"/>
      <c r="M26" s="11"/>
      <c r="N26" s="11"/>
      <c r="O26" s="11"/>
      <c r="P26" s="23"/>
      <c r="Q26" s="11"/>
      <c r="R26" s="11"/>
      <c r="S26" s="11"/>
      <c r="T26" s="11"/>
      <c r="U26" s="11"/>
      <c r="V26" s="11"/>
      <c r="W26" s="11"/>
    </row>
    <row r="27" ht="18.75" customHeight="1" spans="1:23">
      <c r="A27" s="9" t="s">
        <v>250</v>
      </c>
      <c r="B27" s="9" t="s">
        <v>253</v>
      </c>
      <c r="C27" s="10" t="s">
        <v>252</v>
      </c>
      <c r="D27" s="9" t="s">
        <v>52</v>
      </c>
      <c r="E27" s="9" t="s">
        <v>124</v>
      </c>
      <c r="F27" s="9" t="s">
        <v>125</v>
      </c>
      <c r="G27" s="9" t="s">
        <v>209</v>
      </c>
      <c r="H27" s="9" t="s">
        <v>210</v>
      </c>
      <c r="I27" s="11">
        <v>2</v>
      </c>
      <c r="J27" s="11">
        <v>2</v>
      </c>
      <c r="K27" s="11">
        <v>2</v>
      </c>
      <c r="L27" s="11"/>
      <c r="M27" s="11"/>
      <c r="N27" s="11"/>
      <c r="O27" s="11"/>
      <c r="P27" s="23"/>
      <c r="Q27" s="11"/>
      <c r="R27" s="11"/>
      <c r="S27" s="11"/>
      <c r="T27" s="11"/>
      <c r="U27" s="11"/>
      <c r="V27" s="11"/>
      <c r="W27" s="11"/>
    </row>
    <row r="28" ht="18.75" customHeight="1" spans="1:23">
      <c r="A28" s="9" t="s">
        <v>250</v>
      </c>
      <c r="B28" s="9" t="s">
        <v>253</v>
      </c>
      <c r="C28" s="10" t="s">
        <v>252</v>
      </c>
      <c r="D28" s="9" t="s">
        <v>52</v>
      </c>
      <c r="E28" s="9" t="s">
        <v>124</v>
      </c>
      <c r="F28" s="9" t="s">
        <v>125</v>
      </c>
      <c r="G28" s="9" t="s">
        <v>209</v>
      </c>
      <c r="H28" s="9" t="s">
        <v>210</v>
      </c>
      <c r="I28" s="11">
        <v>3</v>
      </c>
      <c r="J28" s="11">
        <v>3</v>
      </c>
      <c r="K28" s="11">
        <v>3</v>
      </c>
      <c r="L28" s="11"/>
      <c r="M28" s="11"/>
      <c r="N28" s="11"/>
      <c r="O28" s="11"/>
      <c r="P28" s="23"/>
      <c r="Q28" s="11"/>
      <c r="R28" s="11"/>
      <c r="S28" s="11"/>
      <c r="T28" s="11"/>
      <c r="U28" s="11"/>
      <c r="V28" s="11"/>
      <c r="W28" s="11"/>
    </row>
    <row r="29" ht="18.75" customHeight="1" spans="1:23">
      <c r="A29" s="9" t="s">
        <v>250</v>
      </c>
      <c r="B29" s="9" t="s">
        <v>253</v>
      </c>
      <c r="C29" s="10" t="s">
        <v>252</v>
      </c>
      <c r="D29" s="9" t="s">
        <v>52</v>
      </c>
      <c r="E29" s="9" t="s">
        <v>124</v>
      </c>
      <c r="F29" s="9" t="s">
        <v>125</v>
      </c>
      <c r="G29" s="9" t="s">
        <v>209</v>
      </c>
      <c r="H29" s="9" t="s">
        <v>210</v>
      </c>
      <c r="I29" s="11">
        <v>1</v>
      </c>
      <c r="J29" s="11">
        <v>1</v>
      </c>
      <c r="K29" s="11">
        <v>1</v>
      </c>
      <c r="L29" s="11"/>
      <c r="M29" s="11"/>
      <c r="N29" s="11"/>
      <c r="O29" s="11"/>
      <c r="P29" s="23"/>
      <c r="Q29" s="11"/>
      <c r="R29" s="11"/>
      <c r="S29" s="11"/>
      <c r="T29" s="11"/>
      <c r="U29" s="11"/>
      <c r="V29" s="11"/>
      <c r="W29" s="11"/>
    </row>
    <row r="30" ht="18.75" customHeight="1" spans="1:23">
      <c r="A30" s="9" t="s">
        <v>250</v>
      </c>
      <c r="B30" s="9" t="s">
        <v>253</v>
      </c>
      <c r="C30" s="10" t="s">
        <v>252</v>
      </c>
      <c r="D30" s="9" t="s">
        <v>52</v>
      </c>
      <c r="E30" s="9" t="s">
        <v>124</v>
      </c>
      <c r="F30" s="9" t="s">
        <v>125</v>
      </c>
      <c r="G30" s="9" t="s">
        <v>209</v>
      </c>
      <c r="H30" s="9" t="s">
        <v>210</v>
      </c>
      <c r="I30" s="11">
        <v>2</v>
      </c>
      <c r="J30" s="11">
        <v>2</v>
      </c>
      <c r="K30" s="11">
        <v>2</v>
      </c>
      <c r="L30" s="11"/>
      <c r="M30" s="11"/>
      <c r="N30" s="11"/>
      <c r="O30" s="11"/>
      <c r="P30" s="23"/>
      <c r="Q30" s="11"/>
      <c r="R30" s="11"/>
      <c r="S30" s="11"/>
      <c r="T30" s="11"/>
      <c r="U30" s="11"/>
      <c r="V30" s="11"/>
      <c r="W30" s="11"/>
    </row>
    <row r="31" ht="18.75" customHeight="1" spans="1:23">
      <c r="A31" s="9" t="s">
        <v>250</v>
      </c>
      <c r="B31" s="9" t="s">
        <v>253</v>
      </c>
      <c r="C31" s="10" t="s">
        <v>252</v>
      </c>
      <c r="D31" s="9" t="s">
        <v>52</v>
      </c>
      <c r="E31" s="9" t="s">
        <v>124</v>
      </c>
      <c r="F31" s="9" t="s">
        <v>125</v>
      </c>
      <c r="G31" s="9" t="s">
        <v>209</v>
      </c>
      <c r="H31" s="9" t="s">
        <v>210</v>
      </c>
      <c r="I31" s="11">
        <v>3</v>
      </c>
      <c r="J31" s="11">
        <v>3</v>
      </c>
      <c r="K31" s="11">
        <v>3</v>
      </c>
      <c r="L31" s="11"/>
      <c r="M31" s="11"/>
      <c r="N31" s="11"/>
      <c r="O31" s="11"/>
      <c r="P31" s="23"/>
      <c r="Q31" s="11"/>
      <c r="R31" s="11"/>
      <c r="S31" s="11"/>
      <c r="T31" s="11"/>
      <c r="U31" s="11"/>
      <c r="V31" s="11"/>
      <c r="W31" s="11"/>
    </row>
    <row r="32" ht="18.75" customHeight="1" spans="1:23">
      <c r="A32" s="9" t="s">
        <v>250</v>
      </c>
      <c r="B32" s="9" t="s">
        <v>253</v>
      </c>
      <c r="C32" s="10" t="s">
        <v>252</v>
      </c>
      <c r="D32" s="9" t="s">
        <v>52</v>
      </c>
      <c r="E32" s="9" t="s">
        <v>124</v>
      </c>
      <c r="F32" s="9" t="s">
        <v>125</v>
      </c>
      <c r="G32" s="9" t="s">
        <v>209</v>
      </c>
      <c r="H32" s="9" t="s">
        <v>210</v>
      </c>
      <c r="I32" s="11">
        <v>2</v>
      </c>
      <c r="J32" s="11">
        <v>2</v>
      </c>
      <c r="K32" s="11">
        <v>2</v>
      </c>
      <c r="L32" s="11"/>
      <c r="M32" s="11"/>
      <c r="N32" s="11"/>
      <c r="O32" s="11"/>
      <c r="P32" s="23"/>
      <c r="Q32" s="11"/>
      <c r="R32" s="11"/>
      <c r="S32" s="11"/>
      <c r="T32" s="11"/>
      <c r="U32" s="11"/>
      <c r="V32" s="11"/>
      <c r="W32" s="11"/>
    </row>
    <row r="33" ht="18.75" customHeight="1" spans="1:23">
      <c r="A33" s="9" t="s">
        <v>250</v>
      </c>
      <c r="B33" s="9" t="s">
        <v>253</v>
      </c>
      <c r="C33" s="10" t="s">
        <v>252</v>
      </c>
      <c r="D33" s="9" t="s">
        <v>52</v>
      </c>
      <c r="E33" s="9" t="s">
        <v>124</v>
      </c>
      <c r="F33" s="9" t="s">
        <v>125</v>
      </c>
      <c r="G33" s="9" t="s">
        <v>209</v>
      </c>
      <c r="H33" s="9" t="s">
        <v>210</v>
      </c>
      <c r="I33" s="11">
        <v>5</v>
      </c>
      <c r="J33" s="11">
        <v>5</v>
      </c>
      <c r="K33" s="11">
        <v>5</v>
      </c>
      <c r="L33" s="11"/>
      <c r="M33" s="11"/>
      <c r="N33" s="11"/>
      <c r="O33" s="11"/>
      <c r="P33" s="23"/>
      <c r="Q33" s="11"/>
      <c r="R33" s="11"/>
      <c r="S33" s="11"/>
      <c r="T33" s="11"/>
      <c r="U33" s="11"/>
      <c r="V33" s="11"/>
      <c r="W33" s="11"/>
    </row>
    <row r="34" ht="18.75" customHeight="1" spans="1:23">
      <c r="A34" s="9" t="s">
        <v>250</v>
      </c>
      <c r="B34" s="9" t="s">
        <v>253</v>
      </c>
      <c r="C34" s="10" t="s">
        <v>252</v>
      </c>
      <c r="D34" s="9" t="s">
        <v>52</v>
      </c>
      <c r="E34" s="9" t="s">
        <v>124</v>
      </c>
      <c r="F34" s="9" t="s">
        <v>125</v>
      </c>
      <c r="G34" s="9" t="s">
        <v>254</v>
      </c>
      <c r="H34" s="9" t="s">
        <v>255</v>
      </c>
      <c r="I34" s="11">
        <v>2</v>
      </c>
      <c r="J34" s="11">
        <v>2</v>
      </c>
      <c r="K34" s="11">
        <v>2</v>
      </c>
      <c r="L34" s="11"/>
      <c r="M34" s="11"/>
      <c r="N34" s="11"/>
      <c r="O34" s="11"/>
      <c r="P34" s="23"/>
      <c r="Q34" s="11"/>
      <c r="R34" s="11"/>
      <c r="S34" s="11"/>
      <c r="T34" s="11"/>
      <c r="U34" s="11"/>
      <c r="V34" s="11"/>
      <c r="W34" s="11"/>
    </row>
    <row r="35" ht="18.75" customHeight="1" spans="1:23">
      <c r="A35" s="23"/>
      <c r="B35" s="23"/>
      <c r="C35" s="10" t="s">
        <v>256</v>
      </c>
      <c r="D35" s="23"/>
      <c r="E35" s="23"/>
      <c r="F35" s="23"/>
      <c r="G35" s="23"/>
      <c r="H35" s="23"/>
      <c r="I35" s="11">
        <v>200</v>
      </c>
      <c r="J35" s="11"/>
      <c r="K35" s="11"/>
      <c r="L35" s="11">
        <v>200</v>
      </c>
      <c r="M35" s="11"/>
      <c r="N35" s="11"/>
      <c r="O35" s="11"/>
      <c r="P35" s="23"/>
      <c r="Q35" s="11"/>
      <c r="R35" s="11"/>
      <c r="S35" s="11"/>
      <c r="T35" s="11"/>
      <c r="U35" s="11"/>
      <c r="V35" s="11"/>
      <c r="W35" s="11"/>
    </row>
    <row r="36" ht="18.75" customHeight="1" spans="1:23">
      <c r="A36" s="9" t="s">
        <v>257</v>
      </c>
      <c r="B36" s="9" t="s">
        <v>258</v>
      </c>
      <c r="C36" s="10" t="s">
        <v>256</v>
      </c>
      <c r="D36" s="9" t="s">
        <v>52</v>
      </c>
      <c r="E36" s="9" t="s">
        <v>103</v>
      </c>
      <c r="F36" s="9" t="s">
        <v>104</v>
      </c>
      <c r="G36" s="9" t="s">
        <v>254</v>
      </c>
      <c r="H36" s="9" t="s">
        <v>255</v>
      </c>
      <c r="I36" s="11">
        <v>200</v>
      </c>
      <c r="J36" s="11"/>
      <c r="K36" s="11"/>
      <c r="L36" s="11">
        <v>200</v>
      </c>
      <c r="M36" s="11"/>
      <c r="N36" s="11"/>
      <c r="O36" s="11"/>
      <c r="P36" s="23"/>
      <c r="Q36" s="11"/>
      <c r="R36" s="11"/>
      <c r="S36" s="11"/>
      <c r="T36" s="11"/>
      <c r="U36" s="11"/>
      <c r="V36" s="11"/>
      <c r="W36" s="11"/>
    </row>
    <row r="37" ht="18.75" customHeight="1" spans="1:23">
      <c r="A37" s="23"/>
      <c r="B37" s="23"/>
      <c r="C37" s="10" t="s">
        <v>259</v>
      </c>
      <c r="D37" s="23"/>
      <c r="E37" s="23"/>
      <c r="F37" s="23"/>
      <c r="G37" s="23"/>
      <c r="H37" s="23"/>
      <c r="I37" s="11">
        <v>300</v>
      </c>
      <c r="J37" s="11">
        <v>300</v>
      </c>
      <c r="K37" s="11">
        <v>300</v>
      </c>
      <c r="L37" s="11"/>
      <c r="M37" s="11"/>
      <c r="N37" s="11"/>
      <c r="O37" s="11"/>
      <c r="P37" s="23"/>
      <c r="Q37" s="11"/>
      <c r="R37" s="11"/>
      <c r="S37" s="11"/>
      <c r="T37" s="11"/>
      <c r="U37" s="11"/>
      <c r="V37" s="11"/>
      <c r="W37" s="11"/>
    </row>
    <row r="38" ht="18.75" customHeight="1" spans="1:23">
      <c r="A38" s="9" t="s">
        <v>257</v>
      </c>
      <c r="B38" s="9" t="s">
        <v>260</v>
      </c>
      <c r="C38" s="10" t="s">
        <v>259</v>
      </c>
      <c r="D38" s="9" t="s">
        <v>52</v>
      </c>
      <c r="E38" s="9" t="s">
        <v>76</v>
      </c>
      <c r="F38" s="9" t="s">
        <v>75</v>
      </c>
      <c r="G38" s="9" t="s">
        <v>209</v>
      </c>
      <c r="H38" s="9" t="s">
        <v>210</v>
      </c>
      <c r="I38" s="11">
        <v>300</v>
      </c>
      <c r="J38" s="11">
        <v>300</v>
      </c>
      <c r="K38" s="11">
        <v>300</v>
      </c>
      <c r="L38" s="11"/>
      <c r="M38" s="11"/>
      <c r="N38" s="11"/>
      <c r="O38" s="11"/>
      <c r="P38" s="23"/>
      <c r="Q38" s="11"/>
      <c r="R38" s="11"/>
      <c r="S38" s="11"/>
      <c r="T38" s="11"/>
      <c r="U38" s="11"/>
      <c r="V38" s="11"/>
      <c r="W38" s="11"/>
    </row>
    <row r="39" ht="18.75" customHeight="1" spans="1:23">
      <c r="A39" s="23"/>
      <c r="B39" s="23"/>
      <c r="C39" s="10" t="s">
        <v>261</v>
      </c>
      <c r="D39" s="23"/>
      <c r="E39" s="23"/>
      <c r="F39" s="23"/>
      <c r="G39" s="23"/>
      <c r="H39" s="23"/>
      <c r="I39" s="11">
        <v>4.0944</v>
      </c>
      <c r="J39" s="11">
        <v>4.0944</v>
      </c>
      <c r="K39" s="11">
        <v>4.0944</v>
      </c>
      <c r="L39" s="11"/>
      <c r="M39" s="11"/>
      <c r="N39" s="11"/>
      <c r="O39" s="11"/>
      <c r="P39" s="23"/>
      <c r="Q39" s="11"/>
      <c r="R39" s="11"/>
      <c r="S39" s="11"/>
      <c r="T39" s="11"/>
      <c r="U39" s="11"/>
      <c r="V39" s="11"/>
      <c r="W39" s="11"/>
    </row>
    <row r="40" ht="18.75" customHeight="1" spans="1:23">
      <c r="A40" s="9" t="s">
        <v>250</v>
      </c>
      <c r="B40" s="9" t="s">
        <v>262</v>
      </c>
      <c r="C40" s="10" t="s">
        <v>261</v>
      </c>
      <c r="D40" s="9" t="s">
        <v>52</v>
      </c>
      <c r="E40" s="9" t="s">
        <v>87</v>
      </c>
      <c r="F40" s="9" t="s">
        <v>88</v>
      </c>
      <c r="G40" s="9" t="s">
        <v>194</v>
      </c>
      <c r="H40" s="9" t="s">
        <v>195</v>
      </c>
      <c r="I40" s="11">
        <v>4.0944</v>
      </c>
      <c r="J40" s="11">
        <v>4.0944</v>
      </c>
      <c r="K40" s="11">
        <v>4.0944</v>
      </c>
      <c r="L40" s="11"/>
      <c r="M40" s="11"/>
      <c r="N40" s="11"/>
      <c r="O40" s="11"/>
      <c r="P40" s="23"/>
      <c r="Q40" s="11"/>
      <c r="R40" s="11"/>
      <c r="S40" s="11"/>
      <c r="T40" s="11"/>
      <c r="U40" s="11"/>
      <c r="V40" s="11"/>
      <c r="W40" s="11"/>
    </row>
    <row r="41" ht="18.75" customHeight="1" spans="1:23">
      <c r="A41" s="12" t="s">
        <v>29</v>
      </c>
      <c r="B41" s="12"/>
      <c r="C41" s="12"/>
      <c r="D41" s="12"/>
      <c r="E41" s="12"/>
      <c r="F41" s="12"/>
      <c r="G41" s="12"/>
      <c r="H41" s="12"/>
      <c r="I41" s="11">
        <v>533.4539</v>
      </c>
      <c r="J41" s="11">
        <v>329.0219</v>
      </c>
      <c r="K41" s="11">
        <v>329.0219</v>
      </c>
      <c r="L41" s="11">
        <v>200</v>
      </c>
      <c r="M41" s="11"/>
      <c r="N41" s="11"/>
      <c r="O41" s="11"/>
      <c r="P41" s="11"/>
      <c r="Q41" s="11"/>
      <c r="R41" s="11">
        <v>4.432</v>
      </c>
      <c r="S41" s="11"/>
      <c r="T41" s="11"/>
      <c r="U41" s="11"/>
      <c r="V41" s="11"/>
      <c r="W41" s="11">
        <v>4.432</v>
      </c>
    </row>
  </sheetData>
  <mergeCells count="28">
    <mergeCell ref="A3:W3"/>
    <mergeCell ref="A4:H4"/>
    <mergeCell ref="J5:M5"/>
    <mergeCell ref="N5:P5"/>
    <mergeCell ref="R5:W5"/>
    <mergeCell ref="A41:H41"/>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0"/>
  <sheetViews>
    <sheetView showZeros="0" tabSelected="1" workbookViewId="0">
      <pane ySplit="1" topLeftCell="A2" activePane="bottomLeft" state="frozen"/>
      <selection/>
      <selection pane="bottomLeft" activeCell="A1" sqref="A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9"/>
      <c r="B1" s="29"/>
      <c r="C1" s="29"/>
      <c r="D1" s="29"/>
      <c r="E1" s="29"/>
      <c r="F1" s="29"/>
      <c r="G1" s="29"/>
      <c r="H1" s="29"/>
      <c r="I1" s="29"/>
      <c r="J1" s="29"/>
    </row>
    <row r="2" customHeight="1" spans="1:10">
      <c r="A2" s="20" t="s">
        <v>263</v>
      </c>
      <c r="B2" s="20"/>
      <c r="C2" s="20"/>
      <c r="D2" s="20"/>
      <c r="E2" s="20"/>
      <c r="F2" s="20"/>
      <c r="G2" s="20"/>
      <c r="H2" s="20"/>
      <c r="I2" s="20"/>
      <c r="J2" s="20"/>
    </row>
    <row r="3" ht="45" customHeight="1" spans="1:10">
      <c r="A3" s="30" t="s">
        <v>264</v>
      </c>
      <c r="B3" s="30"/>
      <c r="C3" s="30"/>
      <c r="D3" s="30"/>
      <c r="E3" s="30"/>
      <c r="F3" s="30"/>
      <c r="G3" s="30"/>
      <c r="H3" s="30"/>
      <c r="I3" s="30"/>
      <c r="J3" s="30"/>
    </row>
    <row r="4" ht="20.25" customHeight="1" spans="1:10">
      <c r="A4" s="19" t="str">
        <f>"单位名称："&amp;"通海县发展和改革局"</f>
        <v>单位名称：通海县发展和改革局</v>
      </c>
      <c r="B4" s="19"/>
      <c r="C4" s="19"/>
      <c r="D4" s="19"/>
      <c r="E4" s="19"/>
      <c r="F4" s="19"/>
      <c r="G4" s="19"/>
      <c r="H4" s="19"/>
      <c r="I4" s="19"/>
      <c r="J4" s="19"/>
    </row>
    <row r="5" ht="20.25" customHeight="1" spans="1:10">
      <c r="A5" s="31" t="s">
        <v>265</v>
      </c>
      <c r="B5" s="31" t="s">
        <v>266</v>
      </c>
      <c r="C5" s="31" t="s">
        <v>267</v>
      </c>
      <c r="D5" s="31" t="s">
        <v>268</v>
      </c>
      <c r="E5" s="31" t="s">
        <v>269</v>
      </c>
      <c r="F5" s="31" t="s">
        <v>270</v>
      </c>
      <c r="G5" s="31" t="s">
        <v>271</v>
      </c>
      <c r="H5" s="31" t="s">
        <v>272</v>
      </c>
      <c r="I5" s="31" t="s">
        <v>273</v>
      </c>
      <c r="J5" s="31" t="s">
        <v>274</v>
      </c>
    </row>
    <row r="6" ht="46.5" customHeight="1" spans="1:10">
      <c r="A6" s="31"/>
      <c r="B6" s="31"/>
      <c r="C6" s="31"/>
      <c r="D6" s="31"/>
      <c r="E6" s="31"/>
      <c r="F6" s="31"/>
      <c r="G6" s="31"/>
      <c r="H6" s="31"/>
      <c r="I6" s="31"/>
      <c r="J6" s="31"/>
    </row>
    <row r="7" ht="20.25" customHeight="1" spans="1:10">
      <c r="A7" s="32">
        <v>1</v>
      </c>
      <c r="B7" s="32">
        <v>2</v>
      </c>
      <c r="C7" s="32">
        <v>3</v>
      </c>
      <c r="D7" s="32">
        <v>4</v>
      </c>
      <c r="E7" s="32">
        <v>5</v>
      </c>
      <c r="F7" s="32">
        <v>6</v>
      </c>
      <c r="G7" s="32">
        <v>7</v>
      </c>
      <c r="H7" s="32">
        <v>8</v>
      </c>
      <c r="I7" s="32">
        <v>9</v>
      </c>
      <c r="J7" s="32">
        <v>10</v>
      </c>
    </row>
    <row r="8" ht="20.25" customHeight="1" spans="1:10">
      <c r="A8" t="s">
        <v>52</v>
      </c>
      <c r="B8" s="23"/>
      <c r="C8" s="23"/>
      <c r="E8" s="33"/>
      <c r="F8" s="33"/>
      <c r="G8" s="33"/>
      <c r="H8" s="33"/>
      <c r="I8" s="33"/>
      <c r="J8" s="33"/>
    </row>
    <row r="9" ht="20.25" customHeight="1" spans="1:10">
      <c r="A9" s="50" t="s">
        <v>259</v>
      </c>
      <c r="B9" s="23" t="s">
        <v>275</v>
      </c>
      <c r="C9" s="24"/>
      <c r="D9" s="24"/>
      <c r="E9" s="33"/>
      <c r="F9" s="33"/>
      <c r="G9" s="33"/>
      <c r="H9" s="33"/>
      <c r="I9" s="33"/>
      <c r="J9" s="33"/>
    </row>
    <row r="10" ht="20.25" customHeight="1" spans="1:10">
      <c r="A10" s="23"/>
      <c r="B10" s="23"/>
      <c r="C10" s="23" t="s">
        <v>276</v>
      </c>
      <c r="D10" s="51" t="s">
        <v>277</v>
      </c>
      <c r="E10" s="52" t="s">
        <v>278</v>
      </c>
      <c r="F10" s="38" t="s">
        <v>279</v>
      </c>
      <c r="G10" s="24" t="s">
        <v>280</v>
      </c>
      <c r="H10" s="38" t="s">
        <v>281</v>
      </c>
      <c r="I10" s="38" t="s">
        <v>282</v>
      </c>
      <c r="J10" s="52" t="s">
        <v>283</v>
      </c>
    </row>
    <row r="11" ht="20.25" customHeight="1" spans="1:10">
      <c r="A11" s="23"/>
      <c r="B11" s="23"/>
      <c r="C11" s="23" t="s">
        <v>276</v>
      </c>
      <c r="D11" s="51" t="s">
        <v>284</v>
      </c>
      <c r="E11" s="52" t="s">
        <v>285</v>
      </c>
      <c r="F11" s="38" t="s">
        <v>279</v>
      </c>
      <c r="G11" s="24" t="s">
        <v>286</v>
      </c>
      <c r="H11" s="38" t="s">
        <v>287</v>
      </c>
      <c r="I11" s="38" t="s">
        <v>282</v>
      </c>
      <c r="J11" s="52" t="s">
        <v>288</v>
      </c>
    </row>
    <row r="12" ht="20.25" customHeight="1" spans="1:10">
      <c r="A12" s="23"/>
      <c r="B12" s="23"/>
      <c r="C12" s="23" t="s">
        <v>276</v>
      </c>
      <c r="D12" s="51" t="s">
        <v>284</v>
      </c>
      <c r="E12" s="52" t="s">
        <v>289</v>
      </c>
      <c r="F12" s="38" t="s">
        <v>290</v>
      </c>
      <c r="G12" s="24" t="s">
        <v>280</v>
      </c>
      <c r="H12" s="38" t="s">
        <v>291</v>
      </c>
      <c r="I12" s="38" t="s">
        <v>282</v>
      </c>
      <c r="J12" s="52" t="s">
        <v>292</v>
      </c>
    </row>
    <row r="13" ht="20.25" customHeight="1" spans="1:10">
      <c r="A13" s="23"/>
      <c r="B13" s="23"/>
      <c r="C13" s="23" t="s">
        <v>293</v>
      </c>
      <c r="D13" s="51" t="s">
        <v>294</v>
      </c>
      <c r="E13" s="52" t="s">
        <v>295</v>
      </c>
      <c r="F13" s="38" t="s">
        <v>279</v>
      </c>
      <c r="G13" s="24" t="s">
        <v>286</v>
      </c>
      <c r="H13" s="38" t="s">
        <v>287</v>
      </c>
      <c r="I13" s="38" t="s">
        <v>282</v>
      </c>
      <c r="J13" s="52" t="s">
        <v>296</v>
      </c>
    </row>
    <row r="14" ht="20.25" customHeight="1" spans="1:10">
      <c r="A14" s="23"/>
      <c r="B14" s="23"/>
      <c r="C14" s="23" t="s">
        <v>297</v>
      </c>
      <c r="D14" s="51" t="s">
        <v>298</v>
      </c>
      <c r="E14" s="52" t="s">
        <v>299</v>
      </c>
      <c r="F14" s="38" t="s">
        <v>279</v>
      </c>
      <c r="G14" s="24" t="s">
        <v>286</v>
      </c>
      <c r="H14" s="38" t="s">
        <v>287</v>
      </c>
      <c r="I14" s="38" t="s">
        <v>282</v>
      </c>
      <c r="J14" s="52" t="s">
        <v>300</v>
      </c>
    </row>
    <row r="15" ht="20.25" customHeight="1" spans="1:10">
      <c r="A15" s="50" t="s">
        <v>249</v>
      </c>
      <c r="B15" s="23" t="s">
        <v>301</v>
      </c>
      <c r="C15" s="23"/>
      <c r="D15" s="23"/>
      <c r="E15" s="23"/>
      <c r="F15" s="23"/>
      <c r="G15" s="23"/>
      <c r="H15" s="23"/>
      <c r="I15" s="23"/>
      <c r="J15" s="23"/>
    </row>
    <row r="16" ht="20.25" customHeight="1" spans="1:10">
      <c r="A16" s="23"/>
      <c r="B16" s="23"/>
      <c r="C16" s="23" t="s">
        <v>276</v>
      </c>
      <c r="D16" s="51" t="s">
        <v>277</v>
      </c>
      <c r="E16" s="52" t="s">
        <v>302</v>
      </c>
      <c r="F16" s="38" t="s">
        <v>279</v>
      </c>
      <c r="G16" s="24" t="s">
        <v>303</v>
      </c>
      <c r="H16" s="38" t="s">
        <v>304</v>
      </c>
      <c r="I16" s="38" t="s">
        <v>282</v>
      </c>
      <c r="J16" s="52" t="s">
        <v>305</v>
      </c>
    </row>
    <row r="17" ht="20.25" customHeight="1" spans="1:10">
      <c r="A17" s="23"/>
      <c r="B17" s="23"/>
      <c r="C17" s="23" t="s">
        <v>276</v>
      </c>
      <c r="D17" s="51" t="s">
        <v>284</v>
      </c>
      <c r="E17" s="52" t="s">
        <v>306</v>
      </c>
      <c r="F17" s="38" t="s">
        <v>290</v>
      </c>
      <c r="G17" s="24" t="s">
        <v>280</v>
      </c>
      <c r="H17" s="38" t="s">
        <v>291</v>
      </c>
      <c r="I17" s="38" t="s">
        <v>282</v>
      </c>
      <c r="J17" s="52" t="s">
        <v>307</v>
      </c>
    </row>
    <row r="18" ht="20.25" customHeight="1" spans="1:10">
      <c r="A18" s="23"/>
      <c r="B18" s="23"/>
      <c r="C18" s="23" t="s">
        <v>293</v>
      </c>
      <c r="D18" s="51" t="s">
        <v>308</v>
      </c>
      <c r="E18" s="52" t="s">
        <v>309</v>
      </c>
      <c r="F18" s="38" t="s">
        <v>279</v>
      </c>
      <c r="G18" s="24" t="s">
        <v>286</v>
      </c>
      <c r="H18" s="38" t="s">
        <v>287</v>
      </c>
      <c r="I18" s="38" t="s">
        <v>282</v>
      </c>
      <c r="J18" s="52" t="s">
        <v>310</v>
      </c>
    </row>
    <row r="19" ht="20.25" customHeight="1" spans="1:10">
      <c r="A19" s="23"/>
      <c r="B19" s="23"/>
      <c r="C19" s="23" t="s">
        <v>293</v>
      </c>
      <c r="D19" s="51" t="s">
        <v>308</v>
      </c>
      <c r="E19" s="52" t="s">
        <v>311</v>
      </c>
      <c r="F19" s="38" t="s">
        <v>279</v>
      </c>
      <c r="G19" s="24" t="s">
        <v>286</v>
      </c>
      <c r="H19" s="38" t="s">
        <v>287</v>
      </c>
      <c r="I19" s="38" t="s">
        <v>282</v>
      </c>
      <c r="J19" s="52" t="s">
        <v>312</v>
      </c>
    </row>
    <row r="20" ht="20.25" customHeight="1" spans="1:10">
      <c r="A20" s="23"/>
      <c r="B20" s="23"/>
      <c r="C20" s="23" t="s">
        <v>297</v>
      </c>
      <c r="D20" s="51" t="s">
        <v>298</v>
      </c>
      <c r="E20" s="52" t="s">
        <v>313</v>
      </c>
      <c r="F20" s="38" t="s">
        <v>279</v>
      </c>
      <c r="G20" s="24" t="s">
        <v>286</v>
      </c>
      <c r="H20" s="38" t="s">
        <v>287</v>
      </c>
      <c r="I20" s="38" t="s">
        <v>282</v>
      </c>
      <c r="J20" s="52" t="s">
        <v>314</v>
      </c>
    </row>
    <row r="21" ht="20.25" customHeight="1" spans="1:10">
      <c r="A21" s="50" t="s">
        <v>261</v>
      </c>
      <c r="B21" s="23" t="s">
        <v>315</v>
      </c>
      <c r="C21" s="23"/>
      <c r="D21" s="23"/>
      <c r="E21" s="23"/>
      <c r="F21" s="23"/>
      <c r="G21" s="23"/>
      <c r="H21" s="23"/>
      <c r="I21" s="23"/>
      <c r="J21" s="23"/>
    </row>
    <row r="22" ht="20.25" customHeight="1" spans="1:10">
      <c r="A22" s="23"/>
      <c r="B22" s="23"/>
      <c r="C22" s="23" t="s">
        <v>276</v>
      </c>
      <c r="D22" s="51" t="s">
        <v>277</v>
      </c>
      <c r="E22" s="52" t="s">
        <v>316</v>
      </c>
      <c r="F22" s="38" t="s">
        <v>290</v>
      </c>
      <c r="G22" s="24" t="s">
        <v>44</v>
      </c>
      <c r="H22" s="38" t="s">
        <v>317</v>
      </c>
      <c r="I22" s="38" t="s">
        <v>282</v>
      </c>
      <c r="J22" s="52" t="s">
        <v>318</v>
      </c>
    </row>
    <row r="23" ht="20.25" customHeight="1" spans="1:10">
      <c r="A23" s="23"/>
      <c r="B23" s="23"/>
      <c r="C23" s="23" t="s">
        <v>276</v>
      </c>
      <c r="D23" s="51" t="s">
        <v>284</v>
      </c>
      <c r="E23" s="52" t="s">
        <v>319</v>
      </c>
      <c r="F23" s="38" t="s">
        <v>290</v>
      </c>
      <c r="G23" s="24" t="s">
        <v>280</v>
      </c>
      <c r="H23" s="38" t="s">
        <v>291</v>
      </c>
      <c r="I23" s="38" t="s">
        <v>282</v>
      </c>
      <c r="J23" s="52" t="s">
        <v>320</v>
      </c>
    </row>
    <row r="24" ht="20.25" customHeight="1" spans="1:10">
      <c r="A24" s="23"/>
      <c r="B24" s="23"/>
      <c r="C24" s="23" t="s">
        <v>293</v>
      </c>
      <c r="D24" s="51" t="s">
        <v>294</v>
      </c>
      <c r="E24" s="52" t="s">
        <v>321</v>
      </c>
      <c r="F24" s="38" t="s">
        <v>279</v>
      </c>
      <c r="G24" s="24" t="s">
        <v>286</v>
      </c>
      <c r="H24" s="38" t="s">
        <v>287</v>
      </c>
      <c r="I24" s="38" t="s">
        <v>282</v>
      </c>
      <c r="J24" s="52" t="s">
        <v>322</v>
      </c>
    </row>
    <row r="25" ht="20.25" customHeight="1" spans="1:10">
      <c r="A25" s="23"/>
      <c r="B25" s="23"/>
      <c r="C25" s="23" t="s">
        <v>293</v>
      </c>
      <c r="D25" s="51" t="s">
        <v>308</v>
      </c>
      <c r="E25" s="52" t="s">
        <v>323</v>
      </c>
      <c r="F25" s="38" t="s">
        <v>290</v>
      </c>
      <c r="G25" s="24" t="s">
        <v>324</v>
      </c>
      <c r="H25" s="38" t="s">
        <v>325</v>
      </c>
      <c r="I25" s="38" t="s">
        <v>282</v>
      </c>
      <c r="J25" s="52" t="s">
        <v>326</v>
      </c>
    </row>
    <row r="26" ht="20.25" customHeight="1" spans="1:10">
      <c r="A26" s="23"/>
      <c r="B26" s="23"/>
      <c r="C26" s="23" t="s">
        <v>297</v>
      </c>
      <c r="D26" s="51" t="s">
        <v>298</v>
      </c>
      <c r="E26" s="52" t="s">
        <v>327</v>
      </c>
      <c r="F26" s="38" t="s">
        <v>279</v>
      </c>
      <c r="G26" s="24" t="s">
        <v>286</v>
      </c>
      <c r="H26" s="38" t="s">
        <v>287</v>
      </c>
      <c r="I26" s="38" t="s">
        <v>282</v>
      </c>
      <c r="J26" s="52" t="s">
        <v>328</v>
      </c>
    </row>
    <row r="27" ht="20.25" customHeight="1" spans="1:10">
      <c r="A27" s="50" t="s">
        <v>247</v>
      </c>
      <c r="B27" s="23" t="s">
        <v>329</v>
      </c>
      <c r="C27" s="23"/>
      <c r="D27" s="23"/>
      <c r="E27" s="23"/>
      <c r="F27" s="23"/>
      <c r="G27" s="23"/>
      <c r="H27" s="23"/>
      <c r="I27" s="23"/>
      <c r="J27" s="23"/>
    </row>
    <row r="28" ht="20.25" customHeight="1" spans="1:10">
      <c r="A28" s="23"/>
      <c r="B28" s="23"/>
      <c r="C28" s="23" t="s">
        <v>276</v>
      </c>
      <c r="D28" s="51" t="s">
        <v>277</v>
      </c>
      <c r="E28" s="52" t="s">
        <v>330</v>
      </c>
      <c r="F28" s="38" t="s">
        <v>279</v>
      </c>
      <c r="G28" s="24" t="s">
        <v>280</v>
      </c>
      <c r="H28" s="38" t="s">
        <v>317</v>
      </c>
      <c r="I28" s="38" t="s">
        <v>282</v>
      </c>
      <c r="J28" s="52" t="s">
        <v>331</v>
      </c>
    </row>
    <row r="29" ht="20.25" customHeight="1" spans="1:10">
      <c r="A29" s="23"/>
      <c r="B29" s="23"/>
      <c r="C29" s="23" t="s">
        <v>276</v>
      </c>
      <c r="D29" s="51" t="s">
        <v>284</v>
      </c>
      <c r="E29" s="52" t="s">
        <v>332</v>
      </c>
      <c r="F29" s="38" t="s">
        <v>290</v>
      </c>
      <c r="G29" s="24" t="s">
        <v>280</v>
      </c>
      <c r="H29" s="38" t="s">
        <v>291</v>
      </c>
      <c r="I29" s="38" t="s">
        <v>282</v>
      </c>
      <c r="J29" s="52" t="s">
        <v>333</v>
      </c>
    </row>
    <row r="30" ht="20.25" customHeight="1" spans="1:10">
      <c r="A30" s="23"/>
      <c r="B30" s="23"/>
      <c r="C30" s="23" t="s">
        <v>293</v>
      </c>
      <c r="D30" s="51" t="s">
        <v>308</v>
      </c>
      <c r="E30" s="52" t="s">
        <v>334</v>
      </c>
      <c r="F30" s="38" t="s">
        <v>290</v>
      </c>
      <c r="G30" s="24" t="s">
        <v>335</v>
      </c>
      <c r="H30" s="38"/>
      <c r="I30" s="38" t="s">
        <v>336</v>
      </c>
      <c r="J30" s="52" t="s">
        <v>337</v>
      </c>
    </row>
    <row r="31" ht="20.25" customHeight="1" spans="1:10">
      <c r="A31" s="23"/>
      <c r="B31" s="23"/>
      <c r="C31" s="23" t="s">
        <v>297</v>
      </c>
      <c r="D31" s="51" t="s">
        <v>298</v>
      </c>
      <c r="E31" s="52" t="s">
        <v>313</v>
      </c>
      <c r="F31" s="38" t="s">
        <v>279</v>
      </c>
      <c r="G31" s="24" t="s">
        <v>338</v>
      </c>
      <c r="H31" s="38" t="s">
        <v>287</v>
      </c>
      <c r="I31" s="38" t="s">
        <v>282</v>
      </c>
      <c r="J31" s="52" t="s">
        <v>339</v>
      </c>
    </row>
    <row r="32" ht="20.25" customHeight="1" spans="1:10">
      <c r="A32" s="23"/>
      <c r="B32" s="23"/>
      <c r="C32" s="23" t="s">
        <v>297</v>
      </c>
      <c r="D32" s="51" t="s">
        <v>298</v>
      </c>
      <c r="E32" s="52" t="s">
        <v>340</v>
      </c>
      <c r="F32" s="38" t="s">
        <v>279</v>
      </c>
      <c r="G32" s="24" t="s">
        <v>338</v>
      </c>
      <c r="H32" s="38" t="s">
        <v>287</v>
      </c>
      <c r="I32" s="38" t="s">
        <v>282</v>
      </c>
      <c r="J32" s="52" t="s">
        <v>341</v>
      </c>
    </row>
    <row r="33" ht="20.25" customHeight="1" spans="1:10">
      <c r="A33" s="50" t="s">
        <v>252</v>
      </c>
      <c r="B33" s="23" t="s">
        <v>342</v>
      </c>
      <c r="C33" s="23"/>
      <c r="D33" s="23"/>
      <c r="E33" s="23"/>
      <c r="F33" s="23"/>
      <c r="G33" s="23"/>
      <c r="H33" s="23"/>
      <c r="I33" s="23"/>
      <c r="J33" s="23"/>
    </row>
    <row r="34" ht="20.25" customHeight="1" spans="1:10">
      <c r="A34" s="23"/>
      <c r="B34" s="23"/>
      <c r="C34" s="23" t="s">
        <v>276</v>
      </c>
      <c r="D34" s="51" t="s">
        <v>277</v>
      </c>
      <c r="E34" s="52" t="s">
        <v>343</v>
      </c>
      <c r="F34" s="38" t="s">
        <v>279</v>
      </c>
      <c r="G34" s="24" t="s">
        <v>280</v>
      </c>
      <c r="H34" s="38" t="s">
        <v>281</v>
      </c>
      <c r="I34" s="38" t="s">
        <v>282</v>
      </c>
      <c r="J34" s="52" t="s">
        <v>344</v>
      </c>
    </row>
    <row r="35" ht="20.25" customHeight="1" spans="1:10">
      <c r="A35" s="23"/>
      <c r="B35" s="23"/>
      <c r="C35" s="23" t="s">
        <v>276</v>
      </c>
      <c r="D35" s="51" t="s">
        <v>345</v>
      </c>
      <c r="E35" s="52" t="s">
        <v>346</v>
      </c>
      <c r="F35" s="38" t="s">
        <v>290</v>
      </c>
      <c r="G35" s="24" t="s">
        <v>347</v>
      </c>
      <c r="H35" s="38" t="s">
        <v>287</v>
      </c>
      <c r="I35" s="38" t="s">
        <v>282</v>
      </c>
      <c r="J35" s="52" t="s">
        <v>348</v>
      </c>
    </row>
    <row r="36" ht="20.25" customHeight="1" spans="1:10">
      <c r="A36" s="23"/>
      <c r="B36" s="23"/>
      <c r="C36" s="23" t="s">
        <v>276</v>
      </c>
      <c r="D36" s="51" t="s">
        <v>284</v>
      </c>
      <c r="E36" s="52" t="s">
        <v>349</v>
      </c>
      <c r="F36" s="38" t="s">
        <v>350</v>
      </c>
      <c r="G36" s="24" t="s">
        <v>303</v>
      </c>
      <c r="H36" s="38" t="s">
        <v>351</v>
      </c>
      <c r="I36" s="38" t="s">
        <v>282</v>
      </c>
      <c r="J36" s="52" t="s">
        <v>352</v>
      </c>
    </row>
    <row r="37" ht="20.25" customHeight="1" spans="1:10">
      <c r="A37" s="23"/>
      <c r="B37" s="23"/>
      <c r="C37" s="23" t="s">
        <v>293</v>
      </c>
      <c r="D37" s="51" t="s">
        <v>308</v>
      </c>
      <c r="E37" s="52" t="s">
        <v>353</v>
      </c>
      <c r="F37" s="38" t="s">
        <v>279</v>
      </c>
      <c r="G37" s="24" t="s">
        <v>354</v>
      </c>
      <c r="H37" s="38" t="s">
        <v>287</v>
      </c>
      <c r="I37" s="38" t="s">
        <v>282</v>
      </c>
      <c r="J37" s="52" t="s">
        <v>355</v>
      </c>
    </row>
    <row r="38" ht="20.25" customHeight="1" spans="1:10">
      <c r="A38" s="23"/>
      <c r="B38" s="23"/>
      <c r="C38" s="23" t="s">
        <v>297</v>
      </c>
      <c r="D38" s="51" t="s">
        <v>298</v>
      </c>
      <c r="E38" s="52" t="s">
        <v>356</v>
      </c>
      <c r="F38" s="38" t="s">
        <v>279</v>
      </c>
      <c r="G38" s="24" t="s">
        <v>338</v>
      </c>
      <c r="H38" s="38" t="s">
        <v>287</v>
      </c>
      <c r="I38" s="38" t="s">
        <v>282</v>
      </c>
      <c r="J38" s="52" t="s">
        <v>357</v>
      </c>
    </row>
    <row r="39" ht="20.25" customHeight="1" spans="1:10">
      <c r="A39" s="50" t="s">
        <v>256</v>
      </c>
      <c r="B39" s="23" t="s">
        <v>275</v>
      </c>
      <c r="C39" s="23"/>
      <c r="D39" s="23"/>
      <c r="E39" s="23"/>
      <c r="F39" s="23"/>
      <c r="G39" s="23"/>
      <c r="H39" s="23"/>
      <c r="I39" s="23"/>
      <c r="J39" s="23"/>
    </row>
    <row r="40" ht="20.25" customHeight="1" spans="1:10">
      <c r="A40" s="23"/>
      <c r="B40" s="23"/>
      <c r="C40" s="23" t="s">
        <v>276</v>
      </c>
      <c r="D40" s="51" t="s">
        <v>277</v>
      </c>
      <c r="E40" s="52" t="s">
        <v>278</v>
      </c>
      <c r="F40" s="38" t="s">
        <v>279</v>
      </c>
      <c r="G40" s="24" t="s">
        <v>280</v>
      </c>
      <c r="H40" s="38" t="s">
        <v>281</v>
      </c>
      <c r="I40" s="38" t="s">
        <v>282</v>
      </c>
      <c r="J40" s="52" t="s">
        <v>283</v>
      </c>
    </row>
    <row r="41" ht="20.25" customHeight="1" spans="1:10">
      <c r="A41" s="23"/>
      <c r="B41" s="23"/>
      <c r="C41" s="23" t="s">
        <v>276</v>
      </c>
      <c r="D41" s="51" t="s">
        <v>284</v>
      </c>
      <c r="E41" s="52" t="s">
        <v>285</v>
      </c>
      <c r="F41" s="38" t="s">
        <v>279</v>
      </c>
      <c r="G41" s="24" t="s">
        <v>286</v>
      </c>
      <c r="H41" s="38" t="s">
        <v>287</v>
      </c>
      <c r="I41" s="38" t="s">
        <v>282</v>
      </c>
      <c r="J41" s="52" t="s">
        <v>288</v>
      </c>
    </row>
    <row r="42" ht="20.25" customHeight="1" spans="1:10">
      <c r="A42" s="23"/>
      <c r="B42" s="23"/>
      <c r="C42" s="23" t="s">
        <v>276</v>
      </c>
      <c r="D42" s="51" t="s">
        <v>284</v>
      </c>
      <c r="E42" s="52" t="s">
        <v>289</v>
      </c>
      <c r="F42" s="38" t="s">
        <v>290</v>
      </c>
      <c r="G42" s="24" t="s">
        <v>280</v>
      </c>
      <c r="H42" s="38" t="s">
        <v>291</v>
      </c>
      <c r="I42" s="38" t="s">
        <v>282</v>
      </c>
      <c r="J42" s="52" t="s">
        <v>292</v>
      </c>
    </row>
    <row r="43" ht="20.25" customHeight="1" spans="1:10">
      <c r="A43" s="23"/>
      <c r="B43" s="23"/>
      <c r="C43" s="23" t="s">
        <v>293</v>
      </c>
      <c r="D43" s="51" t="s">
        <v>294</v>
      </c>
      <c r="E43" s="52" t="s">
        <v>295</v>
      </c>
      <c r="F43" s="38" t="s">
        <v>279</v>
      </c>
      <c r="G43" s="24" t="s">
        <v>286</v>
      </c>
      <c r="H43" s="38" t="s">
        <v>287</v>
      </c>
      <c r="I43" s="38" t="s">
        <v>282</v>
      </c>
      <c r="J43" s="52" t="s">
        <v>296</v>
      </c>
    </row>
    <row r="44" ht="20.25" customHeight="1" spans="1:10">
      <c r="A44" s="23"/>
      <c r="B44" s="23"/>
      <c r="C44" s="23" t="s">
        <v>297</v>
      </c>
      <c r="D44" s="51" t="s">
        <v>298</v>
      </c>
      <c r="E44" s="52" t="s">
        <v>299</v>
      </c>
      <c r="F44" s="38" t="s">
        <v>279</v>
      </c>
      <c r="G44" s="24" t="s">
        <v>286</v>
      </c>
      <c r="H44" s="38" t="s">
        <v>287</v>
      </c>
      <c r="I44" s="38" t="s">
        <v>282</v>
      </c>
      <c r="J44" s="52" t="s">
        <v>300</v>
      </c>
    </row>
    <row r="45" ht="20.25" customHeight="1" spans="1:10">
      <c r="A45" s="50" t="s">
        <v>244</v>
      </c>
      <c r="B45" s="23" t="s">
        <v>358</v>
      </c>
      <c r="C45" s="23"/>
      <c r="D45" s="23"/>
      <c r="E45" s="23"/>
      <c r="F45" s="23"/>
      <c r="G45" s="23"/>
      <c r="H45" s="23"/>
      <c r="I45" s="23"/>
      <c r="J45" s="23"/>
    </row>
    <row r="46" ht="20.25" customHeight="1" spans="1:10">
      <c r="A46" s="23"/>
      <c r="B46" s="23"/>
      <c r="C46" s="23" t="s">
        <v>276</v>
      </c>
      <c r="D46" s="51" t="s">
        <v>277</v>
      </c>
      <c r="E46" s="52" t="s">
        <v>359</v>
      </c>
      <c r="F46" s="38" t="s">
        <v>290</v>
      </c>
      <c r="G46" s="24" t="s">
        <v>43</v>
      </c>
      <c r="H46" s="38" t="s">
        <v>360</v>
      </c>
      <c r="I46" s="38" t="s">
        <v>282</v>
      </c>
      <c r="J46" s="52" t="s">
        <v>361</v>
      </c>
    </row>
    <row r="47" ht="20.25" customHeight="1" spans="1:10">
      <c r="A47" s="23"/>
      <c r="B47" s="23"/>
      <c r="C47" s="23" t="s">
        <v>276</v>
      </c>
      <c r="D47" s="51" t="s">
        <v>345</v>
      </c>
      <c r="E47" s="52" t="s">
        <v>362</v>
      </c>
      <c r="F47" s="38" t="s">
        <v>279</v>
      </c>
      <c r="G47" s="24" t="s">
        <v>338</v>
      </c>
      <c r="H47" s="38" t="s">
        <v>287</v>
      </c>
      <c r="I47" s="38" t="s">
        <v>282</v>
      </c>
      <c r="J47" s="52" t="s">
        <v>363</v>
      </c>
    </row>
    <row r="48" ht="20.25" customHeight="1" spans="1:10">
      <c r="A48" s="23"/>
      <c r="B48" s="23"/>
      <c r="C48" s="23" t="s">
        <v>276</v>
      </c>
      <c r="D48" s="51" t="s">
        <v>284</v>
      </c>
      <c r="E48" s="52" t="s">
        <v>364</v>
      </c>
      <c r="F48" s="38" t="s">
        <v>279</v>
      </c>
      <c r="G48" s="24" t="s">
        <v>42</v>
      </c>
      <c r="H48" s="38" t="s">
        <v>291</v>
      </c>
      <c r="I48" s="38" t="s">
        <v>282</v>
      </c>
      <c r="J48" s="52" t="s">
        <v>365</v>
      </c>
    </row>
    <row r="49" ht="20.25" customHeight="1" spans="1:10">
      <c r="A49" s="23"/>
      <c r="B49" s="23"/>
      <c r="C49" s="23" t="s">
        <v>293</v>
      </c>
      <c r="D49" s="51" t="s">
        <v>294</v>
      </c>
      <c r="E49" s="52" t="s">
        <v>295</v>
      </c>
      <c r="F49" s="38" t="s">
        <v>279</v>
      </c>
      <c r="G49" s="24" t="s">
        <v>338</v>
      </c>
      <c r="H49" s="38" t="s">
        <v>287</v>
      </c>
      <c r="I49" s="38" t="s">
        <v>282</v>
      </c>
      <c r="J49" s="52" t="s">
        <v>366</v>
      </c>
    </row>
    <row r="50" ht="20.25" customHeight="1" spans="1:10">
      <c r="A50" s="23"/>
      <c r="B50" s="23"/>
      <c r="C50" s="23" t="s">
        <v>297</v>
      </c>
      <c r="D50" s="51" t="s">
        <v>298</v>
      </c>
      <c r="E50" s="52" t="s">
        <v>367</v>
      </c>
      <c r="F50" s="38" t="s">
        <v>279</v>
      </c>
      <c r="G50" s="24" t="s">
        <v>286</v>
      </c>
      <c r="H50" s="38" t="s">
        <v>287</v>
      </c>
      <c r="I50" s="38" t="s">
        <v>282</v>
      </c>
      <c r="J50" s="52" t="s">
        <v>368</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2025-01-17T08:03:33Z</dcterms:created>
  <dcterms:modified xsi:type="dcterms:W3CDTF">2025-01-17T08:04:01Z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B0F7D2165CF84AD2BC2CE878FE69CBDC_12</vt:lpwstr>
  </property>
  <property fmtid="{D5CDD505-2E9C-101B-9397-08002B2CF9AE}" pid="3" name="KSOProductBuildVer">
    <vt:lpwstr>2052-12.1.0.19770</vt:lpwstr>
  </property>
</Properties>
</file>