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25" windowHeight="12345" firstSheet="4" activeTab="8"/>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<sst xmlns="http://schemas.openxmlformats.org/spreadsheetml/2006/main" count="1183" uniqueCount="415">
  <si>
    <t>01-1表</t>
  </si>
  <si>
    <t>2025年财务收支预算总表</t>
  </si>
  <si>
    <t>单位:万元</t>
  </si>
  <si>
    <t>收        入</t>
  </si>
  <si>
    <t>支        出</t>
  </si>
  <si>
    <t>项      目</t>
  </si>
  <si>
    <t>2025年预算数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</si>
  <si>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</si>
  <si>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</si>
  <si>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</si>
  <si>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</si>
  <si>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</si>
  <si>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</si>
  <si>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</si>
  <si>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</si>
  <si>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</si>
  <si>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</si>
  <si>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</si>
  <si>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</si>
  <si>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</si>
  <si>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</si>
  <si>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</si>
  <si>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</si>
  <si>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</si>
  <si>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</si>
  <si>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</si>
  <si>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</si>
  <si>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</si>
  <si>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</si>
  <si>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</si>
  <si>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</si>
  <si>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</si>
  <si>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</si>
  <si>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</si>
  <si>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</si>
  <si>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</si>
  <si>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</si>
  <si>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</si>
  <si>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</si>
  <si>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</si>
  <si>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</si>
  <si>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</si>
  <si>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</si>
  <si>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</si>
  <si>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</si>
  <si>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</si>
  <si>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</si>
  <si>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</si>
  <si>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</si>
  <si>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</si>
  <si>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</si>
  <si>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105008</t>
  </si>
  <si>
    <t>云南省通海县第二中学</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</si>
  <si>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</si>
  <si>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</si>
  <si>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</si>
  <si>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</si>
  <si>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</si>
  <si>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</si>
  <si>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</si>
  <si>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</si>
  <si>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</si>
  <si>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</si>
  <si>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</si>
  <si>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</si>
  <si>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</si>
  <si>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205</t>
  </si>
  <si>
    <t>教育支出</t>
  </si>
  <si>
    <t>20502</t>
  </si>
  <si>
    <t>普通教育</t>
  </si>
  <si>
    <t>2050204</t>
  </si>
  <si>
    <t>高中教育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</si>
  <si>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</si>
  <si>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</si>
  <si>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</si>
  <si>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</si>
  <si>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</si>
  <si>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</si>
  <si>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</si>
  <si>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</si>
  <si>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</si>
  <si>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</si>
  <si>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</si>
  <si>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</si>
  <si>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</si>
  <si>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</si>
  <si>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</si>
  <si>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</si>
  <si>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</si>
  <si>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</si>
  <si>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</si>
  <si>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</si>
  <si>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</si>
  <si>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</si>
  <si>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</si>
  <si>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</si>
  <si>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</si>
  <si>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</si>
  <si>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</si>
  <si>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</si>
  <si>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</si>
  <si>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02-1表</t>
  </si>
  <si>
    <t>2025年财政拨款收支预算总表</t>
  </si>
  <si>
    <t>预算数</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</si>
  <si>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</si>
  <si>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</si>
  <si>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</si>
  <si>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</si>
  <si>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</si>
  <si>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</si>
  <si>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</si>
  <si>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</si>
  <si>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</si>
  <si>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</si>
  <si>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02-2表</t>
  </si>
  <si>
    <t>2025年一般公共预算支出预算表（按功能科目分类）</t>
  </si>
  <si>
    <t>部门预算支出功能分类科目</t>
  </si>
  <si>
    <t>人员经费</t>
  </si>
  <si>
    <t>公用经费</t>
  </si>
  <si>
    <t>03表</t>
  </si>
  <si>
    <t>2025年一般公共预算“三公”经费支出预算表</t>
  </si>
  <si>
    <t>“三公”经费合计</t>
  </si>
  <si>
    <t>因公出国（境）费</t>
  </si>
  <si>
    <t>公务用车购置及运行费</t>
  </si>
  <si>
    <t>公务接待费</t>
  </si>
  <si>
    <t>公务用车购置费</t>
  </si>
  <si>
    <t>公务用车运行费</t>
  </si>
  <si>
    <t>04表</t>
  </si>
  <si>
    <t>2025年部门基本支出预算表</t>
  </si>
  <si>
    <t>项目单位</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</si>
  <si>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</si>
  <si>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</si>
  <si>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</si>
  <si>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</si>
  <si>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</si>
  <si>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</si>
  <si>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</si>
  <si>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</si>
  <si>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</si>
  <si>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</si>
  <si>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</si>
  <si>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</si>
  <si>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</si>
  <si>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</si>
  <si>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</si>
  <si>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</si>
  <si>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530423210000000002392</t>
  </si>
  <si>
    <t>事业人员支出工资</t>
  </si>
  <si>
    <t>30101</t>
  </si>
  <si>
    <t>基本工资</t>
  </si>
  <si>
    <t>30102</t>
  </si>
  <si>
    <t>津贴补贴</t>
  </si>
  <si>
    <t>30107</t>
  </si>
  <si>
    <t>绩效工资</t>
  </si>
  <si>
    <t>530423210000000002393</t>
  </si>
  <si>
    <t>社会保障缴费</t>
  </si>
  <si>
    <t>30112</t>
  </si>
  <si>
    <t>其他社会保障缴费</t>
  </si>
  <si>
    <t>30108</t>
  </si>
  <si>
    <t>机关事业单位基本养老保险缴费</t>
  </si>
  <si>
    <t>30110</t>
  </si>
  <si>
    <t>职工基本医疗保险缴费</t>
  </si>
  <si>
    <t>30111</t>
  </si>
  <si>
    <t>公务员医疗补助缴费</t>
  </si>
  <si>
    <t>530423210000000002394</t>
  </si>
  <si>
    <t>30113</t>
  </si>
  <si>
    <t>530423210000000002395</t>
  </si>
  <si>
    <t>对个人和家庭的补助</t>
  </si>
  <si>
    <t>30305</t>
  </si>
  <si>
    <t>生活补助</t>
  </si>
  <si>
    <t>530423210000000002421</t>
  </si>
  <si>
    <t>工会经费</t>
  </si>
  <si>
    <t>30228</t>
  </si>
  <si>
    <t>530423231100001488023</t>
  </si>
  <si>
    <t>事业人员奖励性绩效工资增量</t>
  </si>
  <si>
    <t>530423231100001488024</t>
  </si>
  <si>
    <t>编外人员工资</t>
  </si>
  <si>
    <t>30199</t>
  </si>
  <si>
    <t>其他工资福利支出</t>
  </si>
  <si>
    <t>530423231100001488025</t>
  </si>
  <si>
    <t>福利费经费</t>
  </si>
  <si>
    <t>30229</t>
  </si>
  <si>
    <t>福利费</t>
  </si>
  <si>
    <t>530423231100001488033</t>
  </si>
  <si>
    <t>人员经费预留</t>
  </si>
  <si>
    <t>530423241100002105365</t>
  </si>
  <si>
    <t>高中教师周末补课费及临聘人员工资资金</t>
  </si>
  <si>
    <t>05-1表</t>
  </si>
  <si>
    <t>2025年部门项目支出预算表</t>
  </si>
  <si>
    <t>项目分类</t>
  </si>
  <si>
    <t>本年拨款</t>
  </si>
  <si>
    <t>其中：本次下达</t>
  </si>
  <si>
    <t>单位自有资金</t>
  </si>
  <si>
    <t>313 事业发展类</t>
  </si>
  <si>
    <t>530423221100000884048</t>
  </si>
  <si>
    <t>30201</t>
  </si>
  <si>
    <t>办公费</t>
  </si>
  <si>
    <t>30308</t>
  </si>
  <si>
    <t>助学金</t>
  </si>
  <si>
    <t>非税支出专项资金</t>
  </si>
  <si>
    <t>530423241100002095645</t>
  </si>
  <si>
    <t>30216</t>
  </si>
  <si>
    <t>培训费</t>
  </si>
  <si>
    <t>31009</t>
  </si>
  <si>
    <t>土地补偿</t>
  </si>
  <si>
    <t>普通高中国家助学金专项资金</t>
  </si>
  <si>
    <t>312 民生类</t>
  </si>
  <si>
    <t>530423231100001127092</t>
  </si>
  <si>
    <t>普通高中建档立卡贫困学生生活补助专项资金</t>
  </si>
  <si>
    <t>530423231100001127209</t>
  </si>
  <si>
    <t>普通高中免学杂费专项资金</t>
  </si>
  <si>
    <t>530423231100001126522</t>
  </si>
  <si>
    <t>30204</t>
  </si>
  <si>
    <t>手续费</t>
  </si>
  <si>
    <t>普通高中生均公用经费专项资金</t>
  </si>
  <si>
    <t>530423231100001126499</t>
  </si>
  <si>
    <t>30205</t>
  </si>
  <si>
    <t>水费</t>
  </si>
  <si>
    <t>30206</t>
  </si>
  <si>
    <t>电费</t>
  </si>
  <si>
    <t>30209</t>
  </si>
  <si>
    <t>物业管理费</t>
  </si>
  <si>
    <t>30211</t>
  </si>
  <si>
    <t>差旅费</t>
  </si>
  <si>
    <t>遗属生活补助经费</t>
  </si>
  <si>
    <t>530423231100001229978</t>
  </si>
  <si>
    <t>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</si>
  <si>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</si>
  <si>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</si>
  <si>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</si>
  <si>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</si>
  <si>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</si>
  <si>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</si>
  <si>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</si>
  <si>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</si>
  <si>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</si>
  <si>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</si>
  <si>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</si>
  <si>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预计2025年享受助学金学生人数为一等60人，补助标准2500元/人/学年，补助比例为：中央80%，省14%，市3.6%，县2.4%。其中：县级补助资金为60人*2500元/人*2.4%，小计：3600元；二等145人，补助标准1500元/人/学年，补助比例为：中央80%，省14%，市3.6%，县2.4%。其中：县级补助资金为145人*1500元/人*2.4%，小计：5220元。根据承担比例本次预计县级部分应承担资金8820元。</t>
  </si>
  <si>
    <t>产出指标</t>
  </si>
  <si>
    <t>数量指标</t>
  </si>
  <si>
    <t>享受补助的人数</t>
  </si>
  <si>
    <t>=</t>
  </si>
  <si>
    <t>265</t>
  </si>
  <si>
    <t>人</t>
  </si>
  <si>
    <t>定量指标</t>
  </si>
  <si>
    <t>反映实际享受补助人员情况。</t>
  </si>
  <si>
    <t>质量指标</t>
  </si>
  <si>
    <t>资金到位率</t>
  </si>
  <si>
    <t>100</t>
  </si>
  <si>
    <t>%</t>
  </si>
  <si>
    <t>反映项目资金的保障情况。                             
 资金到位率=实际资金/应到位资金*100%</t>
  </si>
  <si>
    <t>补助资金支付率</t>
  </si>
  <si>
    <t>&gt;=</t>
  </si>
  <si>
    <t>95</t>
  </si>
  <si>
    <t>反映项目资金的保障情况。                                         补助资金支付率=实际支付资金/应付资金*100%</t>
  </si>
  <si>
    <t>效益指标</t>
  </si>
  <si>
    <t>社会效益</t>
  </si>
  <si>
    <t>受益人群覆盖率</t>
  </si>
  <si>
    <t>反映实施补助受益人群或地区的现实情况。                                         受益人群覆盖率=实际实现受益人群数/计划实现受益人群数*100%</t>
  </si>
  <si>
    <t>满意度指标</t>
  </si>
  <si>
    <t>服务对象满意度</t>
  </si>
  <si>
    <t>受益对象满意度</t>
  </si>
  <si>
    <t>反映获补助受益对象的满意程度。</t>
  </si>
  <si>
    <t>根据云财教【2016】317号文件，现申报2023年普通高中建档立卡家庭经济困难学生免学杂费专项资金。我单位预计2025年建档立卡家庭经济困难学生人数为162人，其中：县级补助资金为162人*800元/人*2.4%，合计：3110元。本次项目申请合计资金为3110元。一方面在资金下达后根据补助受助情况核实受助学生是否缴纳本学年学费，已缴纳学费的用该笔专项资金退还受助学生；二是核实受助学生未缴纳学费后，该笔资金用于日常学校运转开支，主要用于培训费、燃料费、水电费、邮电、印刷、交通差旅等日常费用。项目资金下达后一方面应保证普通高中建档立卡免学费补助得到落实；另一方面满足家庭经济困难学生基本学费生活需要，确保家庭经济困难学生不应经济困难而辍学，保障学生的就学权力。</t>
  </si>
  <si>
    <t>162</t>
  </si>
  <si>
    <t>人(人次、家)</t>
  </si>
  <si>
    <t>"反映项目资金的保障情况。                             
 资金到位率=实际资金/应到位资金*100%"</t>
  </si>
  <si>
    <t>受益对象满意率</t>
  </si>
  <si>
    <t>"反映受益对象对补助项目实施的满意度。
受益对象满意度=（对项目实施满意的使用人员/问卷调查人数）*100%"</t>
  </si>
  <si>
    <t xml:space="preserve">根据通政办发[2019]22号文件，我校安排2025年预算：1.用于通海二中新建教学楼征地费用及其各项审批费用
①占补平衡费775440元。
预计2025年上学期学费、住宿费4月收缴完毕，待5月财政返还后，计划于2025年5月用非税返还收入资金，先支付占卜平衡费530000元。
②占补平衡费245440元，耕地占用税74672元，新增土地使用费45952元，社保费用86160元，报批服务费150000元。以上五项合计602224元。
 预计2025年下学期学费住宿费9月收缴完毕，待10月财政返还后计划于2025年10月用非税返还收入资金支付602224元。
2、预计教师培训费38400元等资金支出，用于支付财政大平台无力支付而导致的各项工作的资金支出。预计2025年下学期学费住宿费9月收缴完毕，待10月财政返还后计划于2025年10月用非税返还收入资金合计支付38400元。
</t>
  </si>
  <si>
    <t>项目总量</t>
  </si>
  <si>
    <t>个</t>
  </si>
  <si>
    <t>反映本项目包含的数量。根据相关文件非税收入用于基本建设及补助经费不足。</t>
  </si>
  <si>
    <t>资金当年到位率</t>
  </si>
  <si>
    <t>反映非税资金当年的到位情况。非税资金当年到位率=本年到位资金/应补助资金</t>
  </si>
  <si>
    <t>成本指标</t>
  </si>
  <si>
    <t>社会成本指标</t>
  </si>
  <si>
    <t>&lt;=</t>
  </si>
  <si>
    <t>20</t>
  </si>
  <si>
    <t>反映超预算项目占比情况。超预算项目比例=（总预算金额-实际支付金额）/总预算金额*100%</t>
  </si>
  <si>
    <t>综合使用率</t>
  </si>
  <si>
    <t>98</t>
  </si>
  <si>
    <t>反映设施建成后的利用、使用情况。综合使用率=（投入使用的基础建设工程建设内容/完成建设内容）*100%</t>
  </si>
  <si>
    <t>受益人群覆盖率≥95%以上得满分，60%到95%之间得分值的80%，受益人群覆盖率＜60%，不得分。</t>
  </si>
  <si>
    <t>受益人群满意度</t>
  </si>
  <si>
    <t>调查人群中对设施建设或设施运行的满意度。
受益人群覆盖率=（调查人群中对设施建设或设施运行的人数/问卷调查人数）*100%</t>
  </si>
  <si>
    <t>我单位根据文件及历年学校受助情况，预计2025年享受建档立卡困难学生生活补助学生人数为15人，补助标准2500元/人/学年，补助比例为：省70%，市18%，县12%。其中：县级补助资金为15人*2500元/人*12%，小计：4500元。根据承担比例本次预计县级部分应承担资金4500元。</t>
  </si>
  <si>
    <t>15</t>
  </si>
  <si>
    <t>根据上级文件，我校符合享受遗属补助人员9人。其中：离休人员遗属1人，标准为1500元/月/人；农村户口6人，标准为693元/月/人；城镇户口2人，标准为956元/月/人。我单位预计2025年遗属补助资金合计90840元。</t>
  </si>
  <si>
    <t>获补对象数</t>
  </si>
  <si>
    <t>反映获补助人员、企业的数量情况，也适用补贴、资助等形式的补助。</t>
  </si>
  <si>
    <t>获补对象准确率</t>
  </si>
  <si>
    <t>反映获补助对象认定的准确性情况。
获补对象准确率=抽检符合标准的补助对象数/抽检实际补助对象数*100%</t>
  </si>
  <si>
    <t>时效指标</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</si>
  <si>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</si>
  <si>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</si>
  <si>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</si>
  <si>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</si>
  <si>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根据2024年资金使用情况,预计我单位自有资金项目金额为1900000元，包含的项目为：高中生均公用经费、高中国家助学金、高中建档立卡免学费补助资金以及非财政拨款资金。该项目于2025年实施，结转结余资金及时用于补助困难学生助学金及学校办公经费开支，维持学校正常运转，年末对实施的项目进行总结和上报。</t>
  </si>
  <si>
    <t>结转结余专项资金</t>
  </si>
  <si>
    <t>1900000</t>
  </si>
  <si>
    <t>元</t>
  </si>
  <si>
    <t>结转结余资金及时用于补助困难学生助学金及学校办公经费开支</t>
  </si>
  <si>
    <t>补助资金支出率</t>
  </si>
  <si>
    <t>"反映项目设计受益人群或地区的实现情况。
受益人群覆盖率=（实际实现受益人群数/计划实现受益人群数）*100%"</t>
  </si>
  <si>
    <t>反映补助政策的宣传效果情况。政策知晓率=调查中补助政策知晓人数/调查人数*100%</t>
  </si>
  <si>
    <t>师生满意度</t>
  </si>
  <si>
    <t>全校1870余名师生满意度</t>
  </si>
  <si>
    <t>项目2025年度开展实施，预计项目根据实际支出需要在本年度内完成。项目根据通财〔2017〕755号文件，通海县财政局通海县教育局关于建立普通高中学校和职业高级中学生均公用经费财政拨款制度的通知，现申报2025年普通高中学校生均公用经费补助资金。待县级补助资金2468400下达后，学校将资金用于单位运转经费支出。本年度生均公用经费资金，学校按轻重缓急、统筹兼顾的原则安排使用公用经费。既保证正常教学工作，又适当安排促进学生全面发展所需经费，一般按下列支出顺序和标准进行使用：一是开展教学业务与管理活动；二是开展实践实习、文体活动；三是维持学校运转必需的水电、邮电、印刷、交通差旅等日常费用；四是房屋、建筑物及仪器设备的日常维护、教学设备仪器、图书资料等物品的购置。</t>
  </si>
  <si>
    <t>公用经费覆盖率</t>
  </si>
  <si>
    <t>反映公用经费保障学生情况。                                   公用经费保障率=实际保障人数/应保障人数*100%</t>
  </si>
  <si>
    <t>教师培训费占比</t>
  </si>
  <si>
    <t>反映教师培训费用支出情况。
教师培训费占比=全年教师培训费/全年生均公用经费支出*100%</t>
  </si>
  <si>
    <t>公用经费资金补助标准达标率</t>
  </si>
  <si>
    <t>反映项目资金补助情况。
达标率=实际收到补助资金/应补助资金*100%</t>
  </si>
  <si>
    <t>学生满意度</t>
  </si>
  <si>
    <t>&gt;</t>
  </si>
  <si>
    <t>85</t>
  </si>
  <si>
    <t>"反映学生对项目实施的满意度。
学生满意度=（对项目实施满意的使用人员/问卷调查人数）*100%"</t>
  </si>
  <si>
    <t>教师满意度</t>
  </si>
  <si>
    <t>"反映教师对项目实施的满意度。
教师满意度=（对项目实施满意的使用人员/问卷调查人数）*100%"</t>
  </si>
  <si>
    <t>06表</t>
  </si>
  <si>
    <t>2025年政府性基金预算支出预算表</t>
  </si>
  <si>
    <t>单位名称</t>
  </si>
  <si>
    <t>本年政府性基金预算支出</t>
  </si>
  <si>
    <t>备注：云南省通海县第二中学2025年无政府性基金预算支出预算。</t>
  </si>
  <si>
    <t>07表</t>
  </si>
  <si>
    <t>2025年政府采购预算表</t>
  </si>
  <si>
    <t>预算项目</t>
  </si>
  <si>
    <t>采购项目</t>
  </si>
  <si>
    <t>采购品目</t>
  </si>
  <si>
    <t>计量单位</t>
  </si>
  <si>
    <t>数量</t>
  </si>
  <si>
    <t>面向中小企业预留资金</t>
  </si>
  <si>
    <t>单位名称（项目名称）</t>
  </si>
  <si>
    <t>政府性基金</t>
  </si>
  <si>
    <t>国有资本经营预算资金</t>
  </si>
  <si>
    <t>一体机采购</t>
  </si>
  <si>
    <t>台</t>
  </si>
  <si>
    <t>复印纸</t>
  </si>
  <si>
    <t>包</t>
  </si>
  <si>
    <t>机动车保险服务</t>
  </si>
  <si>
    <t>次</t>
  </si>
  <si>
    <t>教学、实验椅凳</t>
  </si>
  <si>
    <t>把</t>
  </si>
  <si>
    <t>精准教学软件（含设备）采购</t>
  </si>
  <si>
    <t>会议用桌</t>
  </si>
  <si>
    <t>张</t>
  </si>
  <si>
    <t>摄像头</t>
  </si>
  <si>
    <t>车辆维修和保养</t>
  </si>
  <si>
    <t>电视（显示器）</t>
  </si>
  <si>
    <t>教学、实验用桌</t>
  </si>
  <si>
    <t>教室用讲桌</t>
  </si>
  <si>
    <t>办公桌</t>
  </si>
  <si>
    <t>车辆加油、添加燃油服务</t>
  </si>
  <si>
    <t>计算机（台式）</t>
  </si>
  <si>
    <t>普通打印机</t>
  </si>
  <si>
    <t>08表</t>
  </si>
  <si>
    <t>2025年政府购买服务预算表</t>
  </si>
  <si>
    <t>政府购买服务项目</t>
  </si>
  <si>
    <t>政府购买服务指导性目录代码</t>
  </si>
  <si>
    <t>所属服务类别</t>
  </si>
  <si>
    <t>所属服务领域</t>
  </si>
  <si>
    <t>购买服务内容简述</t>
  </si>
  <si>
    <t>政府购买服务内容</t>
  </si>
  <si>
    <t>备注：云南省通海县第二中学2025年无政府购买服务预算。</t>
  </si>
  <si>
    <t>09-1表</t>
  </si>
  <si>
    <t>2025年对下转移支付预算表</t>
  </si>
  <si>
    <t>单位名称：云南省通海县第二中学</t>
  </si>
  <si>
    <t>单位名称（项目）</t>
  </si>
  <si>
    <t>乡镇街道</t>
  </si>
  <si>
    <t>秀山</t>
  </si>
  <si>
    <t>九龙</t>
  </si>
  <si>
    <t>四街</t>
  </si>
  <si>
    <t>纳古</t>
  </si>
  <si>
    <t>河西</t>
  </si>
  <si>
    <t>杨广</t>
  </si>
  <si>
    <t>里山</t>
  </si>
  <si>
    <t>兴蒙</t>
  </si>
  <si>
    <t>高大</t>
  </si>
  <si>
    <t/>
  </si>
  <si>
    <t>备注：云南省通海县第二中学2025年无对下转移支付预算。</t>
  </si>
  <si>
    <t>09-2表</t>
  </si>
  <si>
    <t>2025年对下转移支付绩效目标表</t>
  </si>
  <si>
    <t>10表</t>
  </si>
  <si>
    <t>2025年新增资产配置表</t>
  </si>
  <si>
    <t>资产类别</t>
  </si>
  <si>
    <t>资产分类代码.名称</t>
  </si>
  <si>
    <t>资产名称</t>
  </si>
  <si>
    <t>财政部门批复数（元）</t>
  </si>
  <si>
    <t>单价</t>
  </si>
  <si>
    <t>金额</t>
  </si>
  <si>
    <t>A05 家具和用品</t>
  </si>
  <si>
    <t>A05010201 办公桌</t>
  </si>
  <si>
    <t>办公用桌</t>
  </si>
  <si>
    <t>A05010202 会议桌</t>
  </si>
  <si>
    <t>办公用会议用桌</t>
  </si>
  <si>
    <t>A02 设备</t>
  </si>
  <si>
    <t>A02010108 便携式计算机</t>
  </si>
  <si>
    <t>办公用计算机（笔记本）</t>
  </si>
  <si>
    <t>A02010105 台式计算机</t>
  </si>
  <si>
    <t>办公用计算机</t>
  </si>
  <si>
    <t>A02021003 A4黑白打印机</t>
  </si>
  <si>
    <t>办公用普通打印机采购</t>
  </si>
  <si>
    <t>11表</t>
  </si>
  <si>
    <t>2025年上级补助项目支出预算表</t>
  </si>
  <si>
    <t>经济科目部门</t>
  </si>
  <si>
    <t>经济科目名称</t>
  </si>
  <si>
    <t>上级补助</t>
  </si>
  <si>
    <t>备注：云南省通海县第二中学2025年无上级补助项目支出预算。</t>
  </si>
  <si>
    <t>12表</t>
  </si>
  <si>
    <t>2025年部门项目中期规划预算表</t>
  </si>
  <si>
    <t>项目级次</t>
  </si>
  <si>
    <t>本级</t>
  </si>
</sst>
</file>

<file path=xl/styles.xml><?xml version="1.0" encoding="utf-8"?>
<styleSheet xmlns="http://schemas.openxmlformats.org/spreadsheetml/2006/main">
  <numFmts count="9">
    <numFmt numFmtId="176" formatCode="#,##0;\-#,##0;;@"/>
    <numFmt numFmtId="43" formatCode="_ * #,##0.00_ ;_ * \-#,##0.00_ ;_ * &quot;-&quot;??_ ;_ @_ "/>
    <numFmt numFmtId="44" formatCode="_ &quot;￥&quot;* #,##0.00_ ;_ &quot;￥&quot;* \-#,##0.00_ ;_ &quot;￥&quot;* &quot;-&quot;??_ ;_ @_ "/>
    <numFmt numFmtId="42" formatCode="_ &quot;￥&quot;* #,##0_ ;_ &quot;￥&quot;* \-#,##0_ ;_ &quot;￥&quot;* &quot;-&quot;_ ;_ @_ "/>
    <numFmt numFmtId="177" formatCode="yyyy/mm/dd\ hh:mm:ss"/>
    <numFmt numFmtId="41" formatCode="_ * #,##0_ ;_ * \-#,##0_ ;_ * &quot;-&quot;_ ;_ @_ "/>
    <numFmt numFmtId="178" formatCode="hh:mm:ss"/>
    <numFmt numFmtId="179" formatCode="#,##0.00;\-#,##0.00;;@"/>
    <numFmt numFmtId="180" formatCode="yyyy/mm/dd"/>
  </numFmts>
  <fonts count="55">
    <font>
      <sz val="11"/>
      <color rgb="FF000000"/>
      <name val="宋体"/>
      <charset val="134"/>
      <scheme val="minor"/>
    </font>
    <font>
      <sz val="10"/>
      <name val="宋体"/>
      <charset val="134"/>
    </font>
    <font>
      <sz val="9"/>
      <name val="宋体"/>
      <charset val="134"/>
    </font>
    <font>
      <b/>
      <sz val="22"/>
      <name val="SimSun"/>
      <charset val="134"/>
    </font>
    <font>
      <sz val="10.5"/>
      <name val="SimSun"/>
      <charset val="134"/>
    </font>
    <font>
      <sz val="9"/>
      <name val="SimSun"/>
      <charset val="134"/>
    </font>
    <font>
      <sz val="10"/>
      <name val="宋体"/>
      <charset val="1"/>
    </font>
    <font>
      <sz val="10.5"/>
      <name val="宋体"/>
      <charset val="134"/>
    </font>
    <font>
      <sz val="11"/>
      <name val="宋体"/>
      <charset val="134"/>
    </font>
    <font>
      <sz val="11"/>
      <name val="宋体"/>
      <charset val="1"/>
    </font>
    <font>
      <b/>
      <sz val="22"/>
      <name val="宋体"/>
      <charset val="134"/>
    </font>
    <font>
      <sz val="9"/>
      <name val="Microsoft Sans Serif"/>
      <charset val="1"/>
    </font>
    <font>
      <b/>
      <sz val="22"/>
      <name val="Calibri"/>
      <charset val="134"/>
    </font>
    <font>
      <sz val="9"/>
      <name val="宋体"/>
      <charset val="1"/>
    </font>
    <font>
      <sz val="9"/>
      <color rgb="FF000000"/>
      <name val="宋体"/>
      <charset val="134"/>
    </font>
    <font>
      <sz val="11"/>
      <color rgb="FF000000"/>
      <name val="宋体"/>
      <charset val="134"/>
    </font>
    <font>
      <sz val="10"/>
      <color rgb="FF000000"/>
      <name val="宋体"/>
      <charset val="134"/>
    </font>
    <font>
      <sz val="9"/>
      <color rgb="FF000000"/>
      <name val="宋体"/>
      <charset val="1"/>
    </font>
    <font>
      <sz val="10"/>
      <name val="Arial"/>
      <charset val="1"/>
    </font>
    <font>
      <b/>
      <sz val="9"/>
      <name val="宋体"/>
      <charset val="134"/>
    </font>
    <font>
      <b/>
      <sz val="22"/>
      <name val="Times New Roman"/>
      <charset val="134"/>
    </font>
    <font>
      <sz val="11"/>
      <color theme="1"/>
      <name val="宋体"/>
      <charset val="134"/>
      <scheme val="minor"/>
    </font>
    <font>
      <b/>
      <sz val="24"/>
      <name val="SimSun"/>
      <charset val="134"/>
    </font>
    <font>
      <sz val="10"/>
      <color theme="1"/>
      <name val="宋体"/>
      <charset val="134"/>
    </font>
    <font>
      <b/>
      <sz val="24"/>
      <color theme="1"/>
      <name val="SimSun"/>
      <charset val="134"/>
    </font>
    <font>
      <b/>
      <sz val="24"/>
      <name val="Times New Roman"/>
      <charset val="134"/>
    </font>
    <font>
      <sz val="11"/>
      <color theme="1"/>
      <name val="宋体"/>
      <charset val="134"/>
    </font>
    <font>
      <sz val="10.5"/>
      <color theme="1"/>
      <name val="宋体"/>
      <charset val="134"/>
    </font>
    <font>
      <sz val="9"/>
      <color theme="1"/>
      <name val="SimSun"/>
      <charset val="134"/>
    </font>
    <font>
      <b/>
      <sz val="22"/>
      <color theme="1"/>
      <name val="SimSun"/>
      <charset val="134"/>
    </font>
    <font>
      <sz val="10.5"/>
      <color rgb="FF000000"/>
      <name val="SimSun"/>
      <charset val="134"/>
    </font>
    <font>
      <sz val="10.5"/>
      <color theme="1"/>
      <name val="SimSun"/>
      <charset val="134"/>
    </font>
    <font>
      <sz val="9"/>
      <color theme="1"/>
      <name val="宋体"/>
      <charset val="134"/>
    </font>
    <font>
      <b/>
      <sz val="22"/>
      <color theme="1"/>
      <name val="Times New Roman"/>
      <charset val="134"/>
    </font>
    <font>
      <b/>
      <sz val="11"/>
      <name val="宋体"/>
      <charset val="134"/>
    </font>
    <font>
      <b/>
      <sz val="10.5"/>
      <name val="宋体"/>
      <charset val="134"/>
    </font>
    <font>
      <u/>
      <sz val="11"/>
      <color rgb="FF800080"/>
      <name val="宋体"/>
      <charset val="0"/>
      <scheme val="minor"/>
    </font>
    <font>
      <sz val="11"/>
      <color theme="0"/>
      <name val="宋体"/>
      <charset val="0"/>
      <scheme val="minor"/>
    </font>
    <font>
      <sz val="11"/>
      <color theme="1"/>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sz val="11"/>
      <color rgb="FF9C0006"/>
      <name val="宋体"/>
      <charset val="0"/>
      <scheme val="minor"/>
    </font>
    <font>
      <b/>
      <sz val="11"/>
      <color theme="3"/>
      <name val="宋体"/>
      <charset val="134"/>
      <scheme val="minor"/>
    </font>
    <font>
      <sz val="11"/>
      <color rgb="FF3F3F76"/>
      <name val="宋体"/>
      <charset val="0"/>
      <scheme val="minor"/>
    </font>
    <font>
      <b/>
      <sz val="11"/>
      <color rgb="FFFFFFFF"/>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b/>
      <sz val="11"/>
      <color rgb="FFFA7D00"/>
      <name val="宋体"/>
      <charset val="0"/>
      <scheme val="minor"/>
    </font>
    <font>
      <b/>
      <sz val="15"/>
      <color theme="3"/>
      <name val="宋体"/>
      <charset val="134"/>
      <scheme val="minor"/>
    </font>
    <font>
      <sz val="11"/>
      <color rgb="FF9C6500"/>
      <name val="宋体"/>
      <charset val="0"/>
      <scheme val="minor"/>
    </font>
    <font>
      <b/>
      <sz val="11"/>
      <color rgb="FF3F3F3F"/>
      <name val="宋体"/>
      <charset val="0"/>
      <scheme val="minor"/>
    </font>
    <font>
      <sz val="11"/>
      <color rgb="FF006100"/>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rgb="FFFFEB9C"/>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8">
    <xf numFmtId="0" fontId="0" fillId="0" borderId="0">
      <alignment vertical="top"/>
    </xf>
    <xf numFmtId="42" fontId="21" fillId="0" borderId="0" applyFont="0" applyFill="0" applyBorder="0" applyAlignment="0" applyProtection="0">
      <alignment vertical="center"/>
    </xf>
    <xf numFmtId="0" fontId="38" fillId="7" borderId="0" applyNumberFormat="0" applyBorder="0" applyAlignment="0" applyProtection="0">
      <alignment vertical="center"/>
    </xf>
    <xf numFmtId="0" fontId="44" fillId="10" borderId="14"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177" fontId="2" fillId="0" borderId="1">
      <alignment horizontal="right" vertical="center"/>
    </xf>
    <xf numFmtId="0" fontId="38" fillId="5" borderId="0" applyNumberFormat="0" applyBorder="0" applyAlignment="0" applyProtection="0">
      <alignment vertical="center"/>
    </xf>
    <xf numFmtId="0" fontId="42" fillId="8" borderId="0" applyNumberFormat="0" applyBorder="0" applyAlignment="0" applyProtection="0">
      <alignment vertical="center"/>
    </xf>
    <xf numFmtId="43" fontId="21" fillId="0" borderId="0" applyFont="0" applyFill="0" applyBorder="0" applyAlignment="0" applyProtection="0">
      <alignment vertical="center"/>
    </xf>
    <xf numFmtId="0" fontId="37" fillId="12" borderId="0" applyNumberFormat="0" applyBorder="0" applyAlignment="0" applyProtection="0">
      <alignment vertical="center"/>
    </xf>
    <xf numFmtId="0" fontId="39" fillId="0" borderId="0" applyNumberFormat="0" applyFill="0" applyBorder="0" applyAlignment="0" applyProtection="0">
      <alignment vertical="center"/>
    </xf>
    <xf numFmtId="9" fontId="21" fillId="0" borderId="0" applyFont="0" applyFill="0" applyBorder="0" applyAlignment="0" applyProtection="0">
      <alignment vertical="center"/>
    </xf>
    <xf numFmtId="180" fontId="2" fillId="0" borderId="1">
      <alignment horizontal="right" vertical="center"/>
    </xf>
    <xf numFmtId="0" fontId="36" fillId="0" borderId="0" applyNumberFormat="0" applyFill="0" applyBorder="0" applyAlignment="0" applyProtection="0">
      <alignment vertical="center"/>
    </xf>
    <xf numFmtId="0" fontId="21" fillId="4" borderId="11" applyNumberFormat="0" applyFont="0" applyAlignment="0" applyProtection="0">
      <alignment vertical="center"/>
    </xf>
    <xf numFmtId="0" fontId="37" fillId="15" borderId="0" applyNumberFormat="0" applyBorder="0" applyAlignment="0" applyProtection="0">
      <alignment vertical="center"/>
    </xf>
    <xf numFmtId="0" fontId="4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0" fillId="0" borderId="16" applyNumberFormat="0" applyFill="0" applyAlignment="0" applyProtection="0">
      <alignment vertical="center"/>
    </xf>
    <xf numFmtId="0" fontId="47" fillId="0" borderId="16" applyNumberFormat="0" applyFill="0" applyAlignment="0" applyProtection="0">
      <alignment vertical="center"/>
    </xf>
    <xf numFmtId="0" fontId="37" fillId="20" borderId="0" applyNumberFormat="0" applyBorder="0" applyAlignment="0" applyProtection="0">
      <alignment vertical="center"/>
    </xf>
    <xf numFmtId="0" fontId="43" fillId="0" borderId="13" applyNumberFormat="0" applyFill="0" applyAlignment="0" applyProtection="0">
      <alignment vertical="center"/>
    </xf>
    <xf numFmtId="0" fontId="37" fillId="11" borderId="0" applyNumberFormat="0" applyBorder="0" applyAlignment="0" applyProtection="0">
      <alignment vertical="center"/>
    </xf>
    <xf numFmtId="0" fontId="52" fillId="19" borderId="17" applyNumberFormat="0" applyAlignment="0" applyProtection="0">
      <alignment vertical="center"/>
    </xf>
    <xf numFmtId="0" fontId="49" fillId="19" borderId="14" applyNumberFormat="0" applyAlignment="0" applyProtection="0">
      <alignment vertical="center"/>
    </xf>
    <xf numFmtId="0" fontId="45" fillId="14" borderId="15" applyNumberFormat="0" applyAlignment="0" applyProtection="0">
      <alignment vertical="center"/>
    </xf>
    <xf numFmtId="0" fontId="38" fillId="13" borderId="0" applyNumberFormat="0" applyBorder="0" applyAlignment="0" applyProtection="0">
      <alignment vertical="center"/>
    </xf>
    <xf numFmtId="0" fontId="37" fillId="22" borderId="0" applyNumberFormat="0" applyBorder="0" applyAlignment="0" applyProtection="0">
      <alignment vertical="center"/>
    </xf>
    <xf numFmtId="0" fontId="54" fillId="0" borderId="18" applyNumberFormat="0" applyFill="0" applyAlignment="0" applyProtection="0">
      <alignment vertical="center"/>
    </xf>
    <xf numFmtId="0" fontId="40" fillId="0" borderId="12" applyNumberFormat="0" applyFill="0" applyAlignment="0" applyProtection="0">
      <alignment vertical="center"/>
    </xf>
    <xf numFmtId="0" fontId="53" fillId="24" borderId="0" applyNumberFormat="0" applyBorder="0" applyAlignment="0" applyProtection="0">
      <alignment vertical="center"/>
    </xf>
    <xf numFmtId="0" fontId="51" fillId="21" borderId="0" applyNumberFormat="0" applyBorder="0" applyAlignment="0" applyProtection="0">
      <alignment vertical="center"/>
    </xf>
    <xf numFmtId="10" fontId="2" fillId="0" borderId="1">
      <alignment horizontal="right" vertical="center"/>
    </xf>
    <xf numFmtId="0" fontId="38" fillId="25" borderId="0" applyNumberFormat="0" applyBorder="0" applyAlignment="0" applyProtection="0">
      <alignment vertical="center"/>
    </xf>
    <xf numFmtId="0" fontId="37" fillId="18" borderId="0" applyNumberFormat="0" applyBorder="0" applyAlignment="0" applyProtection="0">
      <alignment vertical="center"/>
    </xf>
    <xf numFmtId="0" fontId="38" fillId="9" borderId="0" applyNumberFormat="0" applyBorder="0" applyAlignment="0" applyProtection="0">
      <alignment vertical="center"/>
    </xf>
    <xf numFmtId="0" fontId="38" fillId="17" borderId="0" applyNumberFormat="0" applyBorder="0" applyAlignment="0" applyProtection="0">
      <alignment vertical="center"/>
    </xf>
    <xf numFmtId="0" fontId="38" fillId="23" borderId="0" applyNumberFormat="0" applyBorder="0" applyAlignment="0" applyProtection="0">
      <alignment vertical="center"/>
    </xf>
    <xf numFmtId="0" fontId="38" fillId="16"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9" borderId="0" applyNumberFormat="0" applyBorder="0" applyAlignment="0" applyProtection="0">
      <alignment vertical="center"/>
    </xf>
    <xf numFmtId="0" fontId="38" fillId="31" borderId="0" applyNumberFormat="0" applyBorder="0" applyAlignment="0" applyProtection="0">
      <alignment vertical="center"/>
    </xf>
    <xf numFmtId="0" fontId="37" fillId="30" borderId="0" applyNumberFormat="0" applyBorder="0" applyAlignment="0" applyProtection="0">
      <alignment vertical="center"/>
    </xf>
    <xf numFmtId="0" fontId="38" fillId="6" borderId="0" applyNumberFormat="0" applyBorder="0" applyAlignment="0" applyProtection="0">
      <alignment vertical="center"/>
    </xf>
    <xf numFmtId="0" fontId="37" fillId="28" borderId="0" applyNumberFormat="0" applyBorder="0" applyAlignment="0" applyProtection="0">
      <alignment vertical="center"/>
    </xf>
    <xf numFmtId="0" fontId="37" fillId="32" borderId="0" applyNumberFormat="0" applyBorder="0" applyAlignment="0" applyProtection="0">
      <alignment vertical="center"/>
    </xf>
    <xf numFmtId="0" fontId="38" fillId="3" borderId="0" applyNumberFormat="0" applyBorder="0" applyAlignment="0" applyProtection="0">
      <alignment vertical="center"/>
    </xf>
    <xf numFmtId="0" fontId="37" fillId="2" borderId="0" applyNumberFormat="0" applyBorder="0" applyAlignment="0" applyProtection="0">
      <alignment vertical="center"/>
    </xf>
    <xf numFmtId="179" fontId="2" fillId="0" borderId="1">
      <alignment horizontal="right" vertical="center"/>
    </xf>
    <xf numFmtId="49" fontId="2" fillId="0" borderId="1">
      <alignment horizontal="left" vertical="center" wrapText="1"/>
    </xf>
    <xf numFmtId="179" fontId="2" fillId="0" borderId="1">
      <alignment horizontal="right" vertical="center"/>
    </xf>
    <xf numFmtId="178" fontId="2" fillId="0" borderId="1">
      <alignment horizontal="right" vertical="center"/>
    </xf>
    <xf numFmtId="176" fontId="2" fillId="0" borderId="1">
      <alignment horizontal="right" vertical="center"/>
    </xf>
    <xf numFmtId="0" fontId="2" fillId="0" borderId="0">
      <alignment vertical="top"/>
      <protection locked="0"/>
    </xf>
  </cellStyleXfs>
  <cellXfs count="125">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9"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0" xfId="57" applyFont="1" applyFill="1" applyBorder="1" applyAlignment="1" applyProtection="1"/>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9" fontId="2" fillId="0" borderId="1" xfId="54" applyNumberFormat="1" applyFont="1" applyBorder="1">
      <alignment horizontal="right" vertical="center"/>
    </xf>
    <xf numFmtId="0" fontId="2" fillId="0" borderId="1" xfId="0" applyFont="1" applyBorder="1" applyAlignment="1">
      <alignment horizontal="center" vertical="center"/>
    </xf>
    <xf numFmtId="0" fontId="9" fillId="0" borderId="0" xfId="57" applyFont="1" applyFill="1" applyBorder="1" applyAlignment="1" applyProtection="1"/>
    <xf numFmtId="49" fontId="2" fillId="0" borderId="0" xfId="53" applyNumberFormat="1" applyFont="1" applyBorder="1">
      <alignment horizontal="left" vertical="center" wrapText="1"/>
    </xf>
    <xf numFmtId="49" fontId="2" fillId="0" borderId="0" xfId="53" applyNumberFormat="1" applyFont="1" applyBorder="1" applyAlignment="1">
      <alignment horizontal="right" vertical="center" wrapText="1"/>
    </xf>
    <xf numFmtId="49" fontId="10" fillId="0" borderId="0" xfId="0" applyNumberFormat="1" applyFont="1" applyBorder="1" applyAlignment="1">
      <alignment horizontal="center" vertical="center" wrapText="1"/>
    </xf>
    <xf numFmtId="49" fontId="4" fillId="0" borderId="1" xfId="53" applyNumberFormat="1" applyFont="1" applyBorder="1" applyAlignment="1">
      <alignment horizontal="center" vertical="center" wrapText="1"/>
    </xf>
    <xf numFmtId="49" fontId="2" fillId="0" borderId="1" xfId="53" applyNumberFormat="1" applyFont="1" applyBorder="1">
      <alignment horizontal="left" vertical="center" wrapText="1"/>
    </xf>
    <xf numFmtId="49" fontId="2" fillId="0" borderId="1" xfId="53" applyNumberFormat="1" applyFont="1" applyBorder="1" applyAlignment="1">
      <alignment horizontal="center" vertical="center" wrapText="1"/>
    </xf>
    <xf numFmtId="0" fontId="11" fillId="0" borderId="0" xfId="57" applyFont="1" applyFill="1" applyBorder="1" applyAlignment="1" applyProtection="1">
      <alignment vertical="top"/>
      <protection locked="0"/>
    </xf>
    <xf numFmtId="49" fontId="10" fillId="0" borderId="0" xfId="53" applyNumberFormat="1" applyFont="1" applyBorder="1" applyAlignment="1">
      <alignment horizontal="center" vertical="center" wrapText="1"/>
    </xf>
    <xf numFmtId="0" fontId="12" fillId="0" borderId="0" xfId="0" applyFont="1" applyBorder="1" applyAlignment="1">
      <alignment horizontal="center" vertical="center"/>
    </xf>
    <xf numFmtId="49" fontId="2" fillId="0" borderId="0" xfId="53" applyNumberFormat="1" applyFont="1" applyBorder="1" applyAlignment="1">
      <alignment horizontal="center" vertical="center" wrapText="1"/>
    </xf>
    <xf numFmtId="0" fontId="6" fillId="0" borderId="0" xfId="57" applyFont="1" applyFill="1" applyBorder="1" applyAlignment="1" applyProtection="1">
      <alignment vertical="center"/>
    </xf>
    <xf numFmtId="0" fontId="13" fillId="0" borderId="0" xfId="57" applyFont="1" applyFill="1" applyBorder="1" applyAlignment="1" applyProtection="1">
      <alignment vertical="top"/>
      <protection locked="0"/>
    </xf>
    <xf numFmtId="0" fontId="14" fillId="0" borderId="0" xfId="57" applyFont="1" applyFill="1" applyBorder="1" applyAlignment="1" applyProtection="1">
      <alignment horizontal="left" vertical="center" wrapText="1"/>
    </xf>
    <xf numFmtId="0" fontId="15" fillId="0" borderId="0" xfId="57" applyFont="1" applyFill="1" applyBorder="1" applyAlignment="1" applyProtection="1">
      <alignment wrapText="1"/>
    </xf>
    <xf numFmtId="0" fontId="16" fillId="0" borderId="0" xfId="57" applyFont="1" applyFill="1" applyBorder="1" applyAlignment="1" applyProtection="1">
      <alignment horizontal="right" wrapText="1"/>
    </xf>
    <xf numFmtId="0" fontId="1" fillId="0" borderId="0" xfId="57" applyFont="1" applyFill="1" applyBorder="1" applyAlignment="1" applyProtection="1">
      <alignment wrapText="1"/>
    </xf>
    <xf numFmtId="0" fontId="15" fillId="0" borderId="2" xfId="57" applyFont="1" applyFill="1" applyBorder="1" applyAlignment="1" applyProtection="1">
      <alignment horizontal="center" vertical="center"/>
    </xf>
    <xf numFmtId="0" fontId="15" fillId="0" borderId="3" xfId="57" applyFont="1" applyFill="1" applyBorder="1" applyAlignment="1" applyProtection="1">
      <alignment horizontal="center" vertical="center"/>
    </xf>
    <xf numFmtId="0" fontId="15" fillId="0" borderId="4" xfId="57" applyFont="1" applyFill="1" applyBorder="1" applyAlignment="1" applyProtection="1">
      <alignment horizontal="center" vertical="center"/>
    </xf>
    <xf numFmtId="0" fontId="15" fillId="0" borderId="5" xfId="57" applyFont="1" applyFill="1" applyBorder="1" applyAlignment="1" applyProtection="1">
      <alignment horizontal="center" vertical="center"/>
    </xf>
    <xf numFmtId="0" fontId="15" fillId="0" borderId="6" xfId="57" applyFont="1" applyFill="1" applyBorder="1" applyAlignment="1" applyProtection="1">
      <alignment horizontal="center" vertical="center"/>
    </xf>
    <xf numFmtId="0" fontId="15" fillId="0" borderId="7" xfId="57" applyFont="1" applyFill="1" applyBorder="1" applyAlignment="1" applyProtection="1">
      <alignment horizontal="center" vertical="center"/>
    </xf>
    <xf numFmtId="0" fontId="15" fillId="0" borderId="2" xfId="57" applyFont="1" applyFill="1" applyBorder="1" applyAlignment="1" applyProtection="1">
      <alignment horizontal="center" vertical="center" wrapText="1"/>
    </xf>
    <xf numFmtId="0" fontId="15" fillId="0" borderId="8" xfId="57" applyFont="1" applyFill="1" applyBorder="1" applyAlignment="1" applyProtection="1">
      <alignment horizontal="center" vertical="center" wrapText="1"/>
    </xf>
    <xf numFmtId="0" fontId="15" fillId="0" borderId="1" xfId="57" applyFont="1" applyFill="1" applyBorder="1" applyAlignment="1" applyProtection="1">
      <alignment horizontal="center" vertical="center"/>
    </xf>
    <xf numFmtId="0" fontId="8" fillId="0" borderId="3" xfId="57" applyFont="1" applyFill="1" applyBorder="1" applyAlignment="1" applyProtection="1">
      <alignment horizontal="center" vertical="center"/>
    </xf>
    <xf numFmtId="0" fontId="14" fillId="0" borderId="1" xfId="57" applyFont="1" applyFill="1" applyBorder="1" applyAlignment="1" applyProtection="1">
      <alignment horizontal="left" vertical="center" wrapText="1"/>
    </xf>
    <xf numFmtId="0" fontId="14" fillId="0" borderId="1" xfId="57" applyFont="1" applyFill="1" applyBorder="1" applyAlignment="1" applyProtection="1">
      <alignment horizontal="right" vertical="center"/>
      <protection locked="0"/>
    </xf>
    <xf numFmtId="0" fontId="2" fillId="0" borderId="3" xfId="57" applyFont="1" applyFill="1" applyBorder="1" applyAlignment="1" applyProtection="1">
      <alignment horizontal="right" vertical="center"/>
      <protection locked="0"/>
    </xf>
    <xf numFmtId="0" fontId="14" fillId="0" borderId="2" xfId="57" applyFont="1" applyFill="1" applyBorder="1" applyAlignment="1" applyProtection="1">
      <alignment vertical="center" wrapText="1"/>
    </xf>
    <xf numFmtId="0" fontId="14" fillId="0" borderId="2" xfId="57" applyFont="1" applyFill="1" applyBorder="1" applyAlignment="1" applyProtection="1">
      <alignment horizontal="right" vertical="center"/>
      <protection locked="0"/>
    </xf>
    <xf numFmtId="0" fontId="2" fillId="0" borderId="8" xfId="57" applyFont="1" applyFill="1" applyBorder="1" applyAlignment="1" applyProtection="1">
      <alignment horizontal="right" vertical="center"/>
      <protection locked="0"/>
    </xf>
    <xf numFmtId="0" fontId="13" fillId="0" borderId="5" xfId="57" applyFont="1" applyFill="1" applyBorder="1" applyAlignment="1" applyProtection="1">
      <alignment horizontal="center" vertical="center" wrapText="1"/>
      <protection locked="0"/>
    </xf>
    <xf numFmtId="0" fontId="14" fillId="0" borderId="5" xfId="57" applyFont="1" applyFill="1" applyBorder="1" applyAlignment="1" applyProtection="1">
      <alignment horizontal="right" vertical="center"/>
      <protection locked="0"/>
    </xf>
    <xf numFmtId="0" fontId="2" fillId="0" borderId="5" xfId="57" applyFont="1" applyFill="1" applyBorder="1" applyAlignment="1" applyProtection="1">
      <alignment horizontal="right" vertical="center"/>
      <protection locked="0"/>
    </xf>
    <xf numFmtId="0" fontId="1" fillId="0" borderId="0" xfId="57" applyFont="1" applyFill="1" applyBorder="1" applyAlignment="1" applyProtection="1"/>
    <xf numFmtId="0" fontId="17" fillId="0" borderId="0" xfId="57" applyFont="1" applyFill="1" applyBorder="1" applyAlignment="1" applyProtection="1">
      <alignment horizontal="right"/>
      <protection locked="0"/>
    </xf>
    <xf numFmtId="49" fontId="3"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76" fontId="2" fillId="0" borderId="1" xfId="56" applyNumberFormat="1" applyFont="1" applyBorder="1" applyAlignment="1">
      <alignment horizontal="center" vertical="center" wrapText="1"/>
    </xf>
    <xf numFmtId="179" fontId="2" fillId="0" borderId="1" xfId="53" applyNumberFormat="1" applyFont="1" applyBorder="1" applyAlignment="1">
      <alignment horizontal="right" vertical="center" wrapText="1"/>
    </xf>
    <xf numFmtId="179" fontId="2" fillId="0" borderId="1" xfId="0" applyNumberFormat="1" applyFont="1" applyBorder="1" applyAlignment="1">
      <alignment horizontal="right" vertical="center" wrapText="1"/>
    </xf>
    <xf numFmtId="0" fontId="18" fillId="0" borderId="0" xfId="57" applyFont="1" applyFill="1" applyBorder="1" applyAlignment="1" applyProtection="1"/>
    <xf numFmtId="176" fontId="7" fillId="0" borderId="1" xfId="56" applyNumberFormat="1" applyFont="1" applyBorder="1" applyAlignment="1">
      <alignment horizontal="center" vertical="center" wrapText="1"/>
    </xf>
    <xf numFmtId="49" fontId="19" fillId="0" borderId="0" xfId="53" applyNumberFormat="1" applyFont="1" applyBorder="1" applyAlignment="1">
      <alignment horizontal="right" vertical="center" wrapText="1"/>
    </xf>
    <xf numFmtId="0" fontId="2" fillId="0" borderId="1" xfId="53" applyNumberFormat="1" applyFont="1" applyBorder="1">
      <alignment horizontal="left" vertical="center" wrapText="1"/>
    </xf>
    <xf numFmtId="179" fontId="2" fillId="0" borderId="1" xfId="53" applyNumberFormat="1" applyFont="1" applyBorder="1" applyAlignment="1">
      <alignment horizontal="center" vertical="center" wrapText="1"/>
    </xf>
    <xf numFmtId="49" fontId="20" fillId="0" borderId="0" xfId="53" applyNumberFormat="1" applyFont="1" applyBorder="1" applyAlignment="1">
      <alignment horizontal="center" vertical="center" wrapText="1"/>
    </xf>
    <xf numFmtId="176"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7" fillId="0" borderId="1" xfId="0" applyFont="1" applyBorder="1" applyAlignment="1">
      <alignment horizontal="center" vertical="center"/>
    </xf>
    <xf numFmtId="0" fontId="2" fillId="0" borderId="1" xfId="0" applyFont="1" applyBorder="1" applyAlignment="1">
      <alignment horizontal="center" vertical="center" wrapText="1"/>
    </xf>
    <xf numFmtId="179" fontId="2" fillId="0" borderId="1" xfId="0" applyNumberFormat="1" applyFont="1" applyBorder="1" applyAlignment="1">
      <alignment horizontal="right" vertical="center"/>
    </xf>
    <xf numFmtId="49" fontId="6" fillId="0" borderId="0" xfId="57" applyNumberFormat="1" applyFont="1" applyFill="1" applyBorder="1" applyAlignment="1" applyProtection="1"/>
    <xf numFmtId="49" fontId="2" fillId="0" borderId="1" xfId="53" applyNumberFormat="1" applyFont="1" applyBorder="1" applyAlignment="1">
      <alignment horizontal="left" vertical="center" wrapText="1" indent="1"/>
    </xf>
    <xf numFmtId="179" fontId="2" fillId="0" borderId="1" xfId="0" applyNumberFormat="1" applyFont="1" applyBorder="1" applyAlignment="1">
      <alignment horizontal="left" vertical="center" wrapText="1"/>
    </xf>
    <xf numFmtId="179" fontId="2" fillId="0" borderId="1" xfId="53" applyNumberFormat="1" applyFont="1" applyBorder="1">
      <alignment horizontal="left" vertical="center" wrapText="1"/>
    </xf>
    <xf numFmtId="0" fontId="21" fillId="0" borderId="0" xfId="0" applyFont="1">
      <alignment vertical="top"/>
    </xf>
    <xf numFmtId="0" fontId="22" fillId="0" borderId="0" xfId="0" applyFont="1" applyAlignment="1">
      <alignment horizontal="center" vertical="center"/>
    </xf>
    <xf numFmtId="0" fontId="23" fillId="0" borderId="0" xfId="0" applyFont="1" applyAlignment="1"/>
    <xf numFmtId="0" fontId="24"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xf numFmtId="0" fontId="8" fillId="0" borderId="0" xfId="0" applyFont="1" applyAlignment="1"/>
    <xf numFmtId="0" fontId="27" fillId="0" borderId="1" xfId="0" applyFont="1" applyBorder="1" applyAlignment="1">
      <alignment horizontal="center" vertical="center"/>
    </xf>
    <xf numFmtId="0" fontId="26" fillId="0" borderId="1" xfId="0" applyFont="1" applyBorder="1" applyAlignment="1">
      <alignment horizontal="center" vertical="center"/>
    </xf>
    <xf numFmtId="179" fontId="28" fillId="0" borderId="1" xfId="0" applyNumberFormat="1" applyFont="1" applyBorder="1" applyAlignment="1">
      <alignment horizontal="right" vertical="center"/>
    </xf>
    <xf numFmtId="0" fontId="29" fillId="0" borderId="0" xfId="0" applyFont="1" applyAlignment="1">
      <alignment horizontal="center" vertical="center"/>
    </xf>
    <xf numFmtId="0" fontId="30" fillId="0" borderId="1" xfId="0" applyFont="1" applyBorder="1" applyAlignment="1">
      <alignment horizontal="center" vertical="center" wrapText="1"/>
    </xf>
    <xf numFmtId="0" fontId="31" fillId="0" borderId="1" xfId="0" applyFont="1" applyBorder="1" applyAlignment="1">
      <alignment horizontal="center" vertical="center"/>
    </xf>
    <xf numFmtId="0" fontId="30" fillId="0" borderId="1" xfId="0" applyFont="1" applyBorder="1" applyAlignment="1">
      <alignment horizontal="center" vertical="center"/>
    </xf>
    <xf numFmtId="179" fontId="32" fillId="0" borderId="1" xfId="54" applyNumberFormat="1" applyFont="1" applyBorder="1">
      <alignment horizontal="right" vertical="center"/>
    </xf>
    <xf numFmtId="0" fontId="32" fillId="0" borderId="0" xfId="0" applyFont="1" applyAlignment="1">
      <alignment horizontal="right" vertical="center"/>
    </xf>
    <xf numFmtId="0" fontId="33" fillId="0" borderId="0" xfId="0" applyFont="1" applyAlignment="1">
      <alignment horizontal="center" vertical="center"/>
    </xf>
    <xf numFmtId="0" fontId="20" fillId="0" borderId="0" xfId="0" applyFont="1" applyAlignment="1">
      <alignment horizontal="center" vertical="center"/>
    </xf>
    <xf numFmtId="0" fontId="32" fillId="0" borderId="0" xfId="0" applyFont="1" applyAlignment="1">
      <alignment horizontal="right"/>
    </xf>
    <xf numFmtId="0" fontId="31" fillId="0" borderId="1" xfId="0" applyFont="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2" fillId="0" borderId="0" xfId="0" applyFont="1" applyAlignment="1">
      <alignment horizontal="left" vertical="center" wrapText="1"/>
    </xf>
    <xf numFmtId="0" fontId="32" fillId="0" borderId="0" xfId="0" applyFont="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179" fontId="32" fillId="0" borderId="1" xfId="0" applyNumberFormat="1" applyFont="1" applyBorder="1" applyAlignment="1">
      <alignment horizontal="right" vertical="center"/>
    </xf>
    <xf numFmtId="0" fontId="34" fillId="0" borderId="0" xfId="0" applyFont="1" applyAlignment="1">
      <alignment horizontal="center" vertical="center"/>
    </xf>
    <xf numFmtId="0" fontId="2" fillId="0" borderId="6" xfId="0" applyFont="1" applyBorder="1" applyAlignment="1">
      <alignment horizontal="left" vertical="center"/>
    </xf>
    <xf numFmtId="0" fontId="19" fillId="0" borderId="6" xfId="0" applyFont="1" applyBorder="1" applyAlignment="1">
      <alignment horizontal="center" vertical="center"/>
    </xf>
    <xf numFmtId="179" fontId="19" fillId="0" borderId="1" xfId="0" applyNumberFormat="1" applyFont="1" applyBorder="1" applyAlignment="1">
      <alignment horizontal="right" vertical="center"/>
    </xf>
    <xf numFmtId="0" fontId="19" fillId="0" borderId="1" xfId="0" applyFont="1" applyBorder="1" applyAlignment="1">
      <alignment horizontal="center" vertical="center"/>
    </xf>
    <xf numFmtId="0" fontId="0" fillId="0" borderId="0" xfId="0" applyFont="1" applyAlignment="1">
      <alignment vertical="top"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3" xfId="0" applyFont="1" applyBorder="1" applyAlignment="1">
      <alignment horizontal="center" vertical="center"/>
    </xf>
    <xf numFmtId="0" fontId="35" fillId="0" borderId="9" xfId="0" applyFont="1" applyBorder="1" applyAlignment="1">
      <alignment horizontal="center" vertical="center" wrapText="1"/>
    </xf>
    <xf numFmtId="0" fontId="7" fillId="0" borderId="10" xfId="0" applyFont="1" applyBorder="1" applyAlignment="1">
      <alignment horizontal="center" vertical="center"/>
    </xf>
    <xf numFmtId="0" fontId="35" fillId="0" borderId="10" xfId="0" applyFont="1" applyBorder="1" applyAlignment="1">
      <alignment horizontal="center" vertical="center"/>
    </xf>
    <xf numFmtId="179" fontId="2" fillId="0" borderId="1" xfId="54" applyNumberFormat="1" applyFont="1" applyBorder="1" applyAlignment="1">
      <alignment horizontal="righ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workbookViewId="0">
      <pane ySplit="1" topLeftCell="A2" activePane="bottomLeft" state="frozen"/>
      <selection/>
      <selection pane="bottomLeft" activeCell="B10" sqref="B10"/>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tr">
        <f>"单位名称："&amp;"云南省通海县第二中学"</f>
        <v>单位名称：云南省通海县第二中学</v>
      </c>
      <c r="B3" s="4"/>
      <c r="C3" s="112"/>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15" t="s">
        <v>8</v>
      </c>
      <c r="B7" s="17">
        <v>3022.983804</v>
      </c>
      <c r="C7" s="15" t="str">
        <f>"一"&amp;"、"&amp;"教育支出"</f>
        <v>一、教育支出</v>
      </c>
      <c r="D7" s="17">
        <v>2534.235524</v>
      </c>
    </row>
    <row r="8" ht="22.5" customHeight="1" spans="1:4">
      <c r="A8" s="15" t="s">
        <v>9</v>
      </c>
      <c r="B8" s="17"/>
      <c r="C8" s="15" t="str">
        <f>"二"&amp;"、"&amp;"社会保障和就业支出"</f>
        <v>二、社会保障和就业支出</v>
      </c>
      <c r="D8" s="17">
        <v>353.565984</v>
      </c>
    </row>
    <row r="9" ht="22.5" customHeight="1" spans="1:4">
      <c r="A9" s="15" t="s">
        <v>10</v>
      </c>
      <c r="B9" s="17"/>
      <c r="C9" s="15" t="str">
        <f>"三"&amp;"、"&amp;"卫生健康支出"</f>
        <v>三、卫生健康支出</v>
      </c>
      <c r="D9" s="17">
        <v>242.104296</v>
      </c>
    </row>
    <row r="10" ht="22.5" customHeight="1" spans="1:4">
      <c r="A10" s="15" t="s">
        <v>11</v>
      </c>
      <c r="B10" s="17">
        <v>124.0654</v>
      </c>
      <c r="C10" s="15" t="str">
        <f>"四"&amp;"、"&amp;"住房保障支出"</f>
        <v>四、住房保障支出</v>
      </c>
      <c r="D10" s="17">
        <v>207.1404</v>
      </c>
    </row>
    <row r="11" ht="22.5" customHeight="1" spans="1:4">
      <c r="A11" s="15" t="s">
        <v>12</v>
      </c>
      <c r="B11" s="17">
        <v>190</v>
      </c>
      <c r="C11" s="15"/>
      <c r="D11" s="17"/>
    </row>
    <row r="12" ht="22.5" customHeight="1" spans="1:4">
      <c r="A12" s="15" t="s">
        <v>13</v>
      </c>
      <c r="B12" s="17"/>
      <c r="C12" s="15"/>
      <c r="D12" s="17"/>
    </row>
    <row r="13" ht="22.5" customHeight="1" spans="1:4">
      <c r="A13" s="15" t="s">
        <v>14</v>
      </c>
      <c r="B13" s="17"/>
      <c r="C13" s="15"/>
      <c r="D13" s="17"/>
    </row>
    <row r="14" ht="22.5" customHeight="1" spans="1:4">
      <c r="A14" s="15" t="s">
        <v>15</v>
      </c>
      <c r="B14" s="17"/>
      <c r="C14" s="15"/>
      <c r="D14" s="17"/>
    </row>
    <row r="15" ht="22.5" customHeight="1" spans="1:4">
      <c r="A15" s="113" t="s">
        <v>16</v>
      </c>
      <c r="B15" s="17"/>
      <c r="C15" s="116"/>
      <c r="D15" s="17"/>
    </row>
    <row r="16" ht="22.5" customHeight="1" spans="1:4">
      <c r="A16" s="113" t="s">
        <v>17</v>
      </c>
      <c r="B16" s="17">
        <v>190</v>
      </c>
      <c r="C16" s="116"/>
      <c r="D16" s="17"/>
    </row>
    <row r="17" ht="22.5" customHeight="1" spans="1:4">
      <c r="A17" s="113"/>
      <c r="B17" s="17"/>
      <c r="C17" s="116"/>
      <c r="D17" s="17"/>
    </row>
    <row r="18" ht="22.5" customHeight="1" spans="1:4">
      <c r="A18" s="114" t="s">
        <v>18</v>
      </c>
      <c r="B18" s="115">
        <v>3337.046204</v>
      </c>
      <c r="C18" s="116" t="s">
        <v>19</v>
      </c>
      <c r="D18" s="115">
        <v>3337.046204</v>
      </c>
    </row>
    <row r="19" ht="22.5" customHeight="1" spans="1:4">
      <c r="A19" s="113" t="s">
        <v>20</v>
      </c>
      <c r="B19" s="17"/>
      <c r="C19" s="15" t="s">
        <v>21</v>
      </c>
      <c r="D19" s="75"/>
    </row>
    <row r="20" ht="22.5" customHeight="1" spans="1:4">
      <c r="A20" s="114" t="s">
        <v>22</v>
      </c>
      <c r="B20" s="115">
        <v>3337.046204</v>
      </c>
      <c r="C20" s="116" t="s">
        <v>23</v>
      </c>
      <c r="D20" s="115">
        <v>3337.046204</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pane ySplit="1" topLeftCell="A2" activePane="bottomLeft" state="frozen"/>
      <selection/>
      <selection pane="bottomLeft" activeCell="K31" sqref="K31"/>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69" t="s">
        <v>322</v>
      </c>
    </row>
    <row r="2" ht="46" customHeight="1" spans="1:6">
      <c r="A2" s="3" t="s">
        <v>323</v>
      </c>
      <c r="B2" s="3"/>
      <c r="C2" s="3"/>
      <c r="D2" s="3"/>
      <c r="E2" s="3"/>
      <c r="F2" s="3"/>
    </row>
    <row r="3" ht="18.75" customHeight="1" spans="1:6">
      <c r="A3" s="70" t="str">
        <f>"单位名称："&amp;"云南省通海县第二中学"</f>
        <v>单位名称：云南省通海县第二中学</v>
      </c>
      <c r="B3" s="70"/>
      <c r="C3" s="70"/>
      <c r="D3" s="71"/>
      <c r="E3" s="71"/>
      <c r="F3" s="72" t="s">
        <v>26</v>
      </c>
    </row>
    <row r="4" ht="18.75" customHeight="1" spans="1:6">
      <c r="A4" s="13" t="s">
        <v>324</v>
      </c>
      <c r="B4" s="13" t="s">
        <v>55</v>
      </c>
      <c r="C4" s="13" t="s">
        <v>56</v>
      </c>
      <c r="D4" s="73" t="s">
        <v>325</v>
      </c>
      <c r="E4" s="73"/>
      <c r="F4" s="73"/>
    </row>
    <row r="5" ht="18.75" customHeight="1" spans="1:6">
      <c r="A5" s="13" t="s">
        <v>55</v>
      </c>
      <c r="B5" s="13" t="s">
        <v>55</v>
      </c>
      <c r="C5" s="13" t="s">
        <v>56</v>
      </c>
      <c r="D5" s="73" t="s">
        <v>31</v>
      </c>
      <c r="E5" s="73" t="s">
        <v>58</v>
      </c>
      <c r="F5" s="73" t="s">
        <v>59</v>
      </c>
    </row>
    <row r="6" ht="18.75" customHeight="1" spans="1:6">
      <c r="A6" s="14" t="s">
        <v>42</v>
      </c>
      <c r="B6" s="14"/>
      <c r="C6" s="14" t="s">
        <v>43</v>
      </c>
      <c r="D6" s="14" t="s">
        <v>45</v>
      </c>
      <c r="E6" s="14" t="s">
        <v>46</v>
      </c>
      <c r="F6" s="14" t="s">
        <v>47</v>
      </c>
    </row>
    <row r="7" ht="20.25" customHeight="1" spans="1:6">
      <c r="A7" s="16"/>
      <c r="B7" s="16"/>
      <c r="C7" s="16"/>
      <c r="D7" s="17"/>
      <c r="E7" s="17"/>
      <c r="F7" s="17"/>
    </row>
    <row r="8" ht="20.25" customHeight="1" spans="1:6">
      <c r="A8" s="74" t="s">
        <v>100</v>
      </c>
      <c r="B8" s="74"/>
      <c r="C8" s="74"/>
      <c r="D8" s="75"/>
      <c r="E8" s="75"/>
      <c r="F8" s="75"/>
    </row>
    <row r="9" s="12" customFormat="1" ht="14.25" customHeight="1" spans="1:2">
      <c r="A9" s="12" t="s">
        <v>326</v>
      </c>
      <c r="B9" s="76"/>
    </row>
  </sheetData>
  <mergeCells count="7">
    <mergeCell ref="A2:F2"/>
    <mergeCell ref="A3:C3"/>
    <mergeCell ref="D4:F4"/>
    <mergeCell ref="A8:C8"/>
    <mergeCell ref="A4:A5"/>
    <mergeCell ref="B4:B5"/>
    <mergeCell ref="C4:C5"/>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4"/>
  <sheetViews>
    <sheetView showZeros="0" topLeftCell="B1" workbookViewId="0">
      <pane ySplit="1" topLeftCell="A2" activePane="bottomLeft" state="frozen"/>
      <selection/>
      <selection pane="bottomLeft" activeCell="A2" sqref="A2:Q2"/>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64"/>
      <c r="B1" s="64"/>
      <c r="C1" s="64"/>
      <c r="D1" s="64"/>
      <c r="E1" s="64"/>
      <c r="F1" s="64"/>
      <c r="G1" s="64"/>
      <c r="H1" s="64"/>
      <c r="I1" s="64"/>
      <c r="J1" s="64"/>
      <c r="K1" s="64"/>
      <c r="L1" s="64"/>
      <c r="M1" s="64"/>
      <c r="N1" s="64"/>
      <c r="O1" s="64"/>
      <c r="P1" s="64"/>
      <c r="Q1" s="21" t="s">
        <v>327</v>
      </c>
    </row>
    <row r="2" ht="45" customHeight="1" spans="1:17">
      <c r="A2" s="57" t="s">
        <v>328</v>
      </c>
      <c r="B2" s="57"/>
      <c r="C2" s="57"/>
      <c r="D2" s="57"/>
      <c r="E2" s="57"/>
      <c r="F2" s="57"/>
      <c r="G2" s="57"/>
      <c r="H2" s="57"/>
      <c r="I2" s="57"/>
      <c r="J2" s="57"/>
      <c r="K2" s="57"/>
      <c r="L2" s="57"/>
      <c r="M2" s="57"/>
      <c r="N2" s="67"/>
      <c r="O2" s="67"/>
      <c r="P2" s="67"/>
      <c r="Q2" s="67"/>
    </row>
    <row r="3" ht="20.25" customHeight="1" spans="1:17">
      <c r="A3" s="20" t="str">
        <f>"单位名称："&amp;"云南省通海县第二中学"</f>
        <v>单位名称：云南省通海县第二中学</v>
      </c>
      <c r="B3" s="20"/>
      <c r="C3" s="20"/>
      <c r="D3" s="20"/>
      <c r="E3" s="20"/>
      <c r="F3" s="20"/>
      <c r="G3" s="20"/>
      <c r="H3" s="20"/>
      <c r="I3" s="20"/>
      <c r="J3" s="20"/>
      <c r="K3" s="20"/>
      <c r="L3" s="20"/>
      <c r="M3" s="20"/>
      <c r="N3" s="20"/>
      <c r="O3" s="20"/>
      <c r="P3" s="20"/>
      <c r="Q3" s="21" t="s">
        <v>26</v>
      </c>
    </row>
    <row r="4" ht="20.25" customHeight="1" spans="1:17">
      <c r="A4" s="23" t="s">
        <v>329</v>
      </c>
      <c r="B4" s="23" t="s">
        <v>330</v>
      </c>
      <c r="C4" s="23" t="s">
        <v>331</v>
      </c>
      <c r="D4" s="23" t="s">
        <v>332</v>
      </c>
      <c r="E4" s="23" t="s">
        <v>333</v>
      </c>
      <c r="F4" s="23" t="s">
        <v>334</v>
      </c>
      <c r="G4" s="23" t="s">
        <v>136</v>
      </c>
      <c r="H4" s="23"/>
      <c r="I4" s="23"/>
      <c r="J4" s="23"/>
      <c r="K4" s="23"/>
      <c r="L4" s="23"/>
      <c r="M4" s="23"/>
      <c r="N4" s="23"/>
      <c r="O4" s="23"/>
      <c r="P4" s="23"/>
      <c r="Q4" s="23"/>
    </row>
    <row r="5" ht="20.25" customHeight="1" spans="1:17">
      <c r="A5" s="23" t="s">
        <v>335</v>
      </c>
      <c r="B5" s="23" t="s">
        <v>330</v>
      </c>
      <c r="C5" s="23" t="s">
        <v>331</v>
      </c>
      <c r="D5" s="23" t="s">
        <v>332</v>
      </c>
      <c r="E5" s="23" t="s">
        <v>333</v>
      </c>
      <c r="F5" s="23" t="s">
        <v>334</v>
      </c>
      <c r="G5" s="23" t="s">
        <v>29</v>
      </c>
      <c r="H5" s="23" t="s">
        <v>32</v>
      </c>
      <c r="I5" s="23" t="s">
        <v>336</v>
      </c>
      <c r="J5" s="23" t="s">
        <v>337</v>
      </c>
      <c r="K5" s="23" t="s">
        <v>35</v>
      </c>
      <c r="L5" s="23" t="s">
        <v>36</v>
      </c>
      <c r="M5" s="23" t="s">
        <v>36</v>
      </c>
      <c r="N5" s="23"/>
      <c r="O5" s="23"/>
      <c r="P5" s="23"/>
      <c r="Q5" s="23"/>
    </row>
    <row r="6" ht="32.4" customHeight="1" spans="1:17">
      <c r="A6" s="23"/>
      <c r="B6" s="23"/>
      <c r="C6" s="23"/>
      <c r="D6" s="23"/>
      <c r="E6" s="23"/>
      <c r="F6" s="23"/>
      <c r="G6" s="23"/>
      <c r="H6" s="23" t="s">
        <v>31</v>
      </c>
      <c r="I6" s="23"/>
      <c r="J6" s="23"/>
      <c r="K6" s="23"/>
      <c r="L6" s="23" t="s">
        <v>31</v>
      </c>
      <c r="M6" s="23" t="s">
        <v>37</v>
      </c>
      <c r="N6" s="23" t="s">
        <v>38</v>
      </c>
      <c r="O6" s="68" t="s">
        <v>39</v>
      </c>
      <c r="P6" s="68" t="s">
        <v>40</v>
      </c>
      <c r="Q6" s="68" t="s">
        <v>41</v>
      </c>
    </row>
    <row r="7" ht="20.25" customHeight="1" spans="1:17">
      <c r="A7" s="59">
        <v>1</v>
      </c>
      <c r="B7" s="59">
        <v>2</v>
      </c>
      <c r="C7" s="59">
        <v>3</v>
      </c>
      <c r="D7" s="59">
        <v>4</v>
      </c>
      <c r="E7" s="59">
        <v>5</v>
      </c>
      <c r="F7" s="59">
        <v>6</v>
      </c>
      <c r="G7" s="59">
        <v>7</v>
      </c>
      <c r="H7" s="59">
        <v>8</v>
      </c>
      <c r="I7" s="59">
        <v>9</v>
      </c>
      <c r="J7" s="59">
        <v>10</v>
      </c>
      <c r="K7" s="59">
        <v>11</v>
      </c>
      <c r="L7" s="59">
        <v>12</v>
      </c>
      <c r="M7" s="59">
        <v>13</v>
      </c>
      <c r="N7" s="59">
        <v>14</v>
      </c>
      <c r="O7" s="59">
        <v>15</v>
      </c>
      <c r="P7" s="59">
        <v>16</v>
      </c>
      <c r="Q7" s="59">
        <v>17</v>
      </c>
    </row>
    <row r="8" ht="20.25" customHeight="1" spans="1:17">
      <c r="A8" s="65" t="s">
        <v>214</v>
      </c>
      <c r="B8" s="24"/>
      <c r="C8" s="24"/>
      <c r="D8" s="60"/>
      <c r="E8" s="60"/>
      <c r="F8" s="60">
        <v>144.2</v>
      </c>
      <c r="G8" s="60">
        <v>144.2</v>
      </c>
      <c r="H8" s="60">
        <v>144.2</v>
      </c>
      <c r="I8" s="60"/>
      <c r="J8" s="61"/>
      <c r="K8" s="61"/>
      <c r="L8" s="60"/>
      <c r="M8" s="60"/>
      <c r="N8" s="60"/>
      <c r="O8" s="60"/>
      <c r="P8" s="60"/>
      <c r="Q8" s="60"/>
    </row>
    <row r="9" ht="20.25" customHeight="1" spans="1:17">
      <c r="A9" s="24"/>
      <c r="B9" s="24" t="s">
        <v>338</v>
      </c>
      <c r="C9" s="24" t="str">
        <f>"A02020800"&amp;"  "&amp;"触控一体机"</f>
        <v>A02020800  触控一体机</v>
      </c>
      <c r="D9" s="66" t="s">
        <v>339</v>
      </c>
      <c r="E9" s="25">
        <v>20</v>
      </c>
      <c r="F9" s="60">
        <v>80</v>
      </c>
      <c r="G9" s="60">
        <v>80</v>
      </c>
      <c r="H9" s="61">
        <v>80</v>
      </c>
      <c r="I9" s="61"/>
      <c r="J9" s="61"/>
      <c r="K9" s="61"/>
      <c r="L9" s="60"/>
      <c r="M9" s="60"/>
      <c r="N9" s="60"/>
      <c r="O9" s="60"/>
      <c r="P9" s="60"/>
      <c r="Q9" s="60"/>
    </row>
    <row r="10" ht="20.25" customHeight="1" spans="1:17">
      <c r="A10" s="24"/>
      <c r="B10" s="24" t="s">
        <v>340</v>
      </c>
      <c r="C10" s="24" t="str">
        <f>"A05040101"&amp;"  "&amp;"复印纸"</f>
        <v>A05040101  复印纸</v>
      </c>
      <c r="D10" s="66" t="s">
        <v>341</v>
      </c>
      <c r="E10" s="25">
        <v>160</v>
      </c>
      <c r="F10" s="60">
        <v>3.2</v>
      </c>
      <c r="G10" s="60">
        <v>3.2</v>
      </c>
      <c r="H10" s="61">
        <v>3.2</v>
      </c>
      <c r="I10" s="61"/>
      <c r="J10" s="61"/>
      <c r="K10" s="61"/>
      <c r="L10" s="60"/>
      <c r="M10" s="60"/>
      <c r="N10" s="60"/>
      <c r="O10" s="60"/>
      <c r="P10" s="60"/>
      <c r="Q10" s="60"/>
    </row>
    <row r="11" ht="20.25" customHeight="1" spans="1:17">
      <c r="A11" s="24"/>
      <c r="B11" s="24" t="s">
        <v>342</v>
      </c>
      <c r="C11" s="24" t="str">
        <f t="shared" ref="C11:C21" si="0">"C99000000"&amp;"  "&amp;"其他服务"</f>
        <v>C99000000  其他服务</v>
      </c>
      <c r="D11" s="66" t="s">
        <v>343</v>
      </c>
      <c r="E11" s="25">
        <v>1</v>
      </c>
      <c r="F11" s="60">
        <v>0.5</v>
      </c>
      <c r="G11" s="60">
        <v>0.5</v>
      </c>
      <c r="H11" s="61">
        <v>0.5</v>
      </c>
      <c r="I11" s="61"/>
      <c r="J11" s="61"/>
      <c r="K11" s="61"/>
      <c r="L11" s="60"/>
      <c r="M11" s="60"/>
      <c r="N11" s="60"/>
      <c r="O11" s="60"/>
      <c r="P11" s="60"/>
      <c r="Q11" s="60"/>
    </row>
    <row r="12" ht="20.25" customHeight="1" spans="1:17">
      <c r="A12" s="24"/>
      <c r="B12" s="24" t="s">
        <v>344</v>
      </c>
      <c r="C12" s="24" t="str">
        <f>"A05010304"&amp;"  "&amp;"教学、实验椅凳"</f>
        <v>A05010304  教学、实验椅凳</v>
      </c>
      <c r="D12" s="66" t="s">
        <v>345</v>
      </c>
      <c r="E12" s="25">
        <v>1000</v>
      </c>
      <c r="F12" s="60">
        <v>6</v>
      </c>
      <c r="G12" s="60">
        <v>6</v>
      </c>
      <c r="H12" s="61">
        <v>6</v>
      </c>
      <c r="I12" s="61"/>
      <c r="J12" s="61"/>
      <c r="K12" s="61"/>
      <c r="L12" s="60"/>
      <c r="M12" s="60"/>
      <c r="N12" s="60"/>
      <c r="O12" s="60"/>
      <c r="P12" s="60"/>
      <c r="Q12" s="60"/>
    </row>
    <row r="13" ht="20.25" customHeight="1" spans="1:17">
      <c r="A13" s="24"/>
      <c r="B13" s="24" t="s">
        <v>346</v>
      </c>
      <c r="C13" s="24" t="str">
        <f>"A08060399"&amp;"  "&amp;"其他计算机软件"</f>
        <v>A08060399  其他计算机软件</v>
      </c>
      <c r="D13" s="66" t="s">
        <v>339</v>
      </c>
      <c r="E13" s="25">
        <v>42</v>
      </c>
      <c r="F13" s="60">
        <v>16.8</v>
      </c>
      <c r="G13" s="60">
        <v>16.8</v>
      </c>
      <c r="H13" s="61">
        <v>16.8</v>
      </c>
      <c r="I13" s="61"/>
      <c r="J13" s="61"/>
      <c r="K13" s="61"/>
      <c r="L13" s="60"/>
      <c r="M13" s="60"/>
      <c r="N13" s="60"/>
      <c r="O13" s="60"/>
      <c r="P13" s="60"/>
      <c r="Q13" s="60"/>
    </row>
    <row r="14" ht="20.25" customHeight="1" spans="1:17">
      <c r="A14" s="24"/>
      <c r="B14" s="24" t="s">
        <v>347</v>
      </c>
      <c r="C14" s="24" t="str">
        <f>"A05010202"&amp;"  "&amp;"会议桌"</f>
        <v>A05010202  会议桌</v>
      </c>
      <c r="D14" s="66" t="s">
        <v>348</v>
      </c>
      <c r="E14" s="25">
        <v>2</v>
      </c>
      <c r="F14" s="60">
        <v>2</v>
      </c>
      <c r="G14" s="60">
        <v>2</v>
      </c>
      <c r="H14" s="61">
        <v>2</v>
      </c>
      <c r="I14" s="61"/>
      <c r="J14" s="61"/>
      <c r="K14" s="61"/>
      <c r="L14" s="60"/>
      <c r="M14" s="60"/>
      <c r="N14" s="60"/>
      <c r="O14" s="60"/>
      <c r="P14" s="60"/>
      <c r="Q14" s="60"/>
    </row>
    <row r="15" ht="20.25" customHeight="1" spans="1:17">
      <c r="A15" s="24"/>
      <c r="B15" s="24" t="s">
        <v>349</v>
      </c>
      <c r="C15" s="24" t="str">
        <f>"A02010299"&amp;"  "&amp;"其他网络设备"</f>
        <v>A02010299  其他网络设备</v>
      </c>
      <c r="D15" s="66" t="s">
        <v>272</v>
      </c>
      <c r="E15" s="25">
        <v>40</v>
      </c>
      <c r="F15" s="60">
        <v>1</v>
      </c>
      <c r="G15" s="60">
        <v>1</v>
      </c>
      <c r="H15" s="61">
        <v>1</v>
      </c>
      <c r="I15" s="61"/>
      <c r="J15" s="61"/>
      <c r="K15" s="61"/>
      <c r="L15" s="60"/>
      <c r="M15" s="60"/>
      <c r="N15" s="60"/>
      <c r="O15" s="60"/>
      <c r="P15" s="60"/>
      <c r="Q15" s="60"/>
    </row>
    <row r="16" ht="20.25" customHeight="1" spans="1:17">
      <c r="A16" s="24"/>
      <c r="B16" s="24" t="s">
        <v>350</v>
      </c>
      <c r="C16" s="24" t="str">
        <f t="shared" si="0"/>
        <v>C99000000  其他服务</v>
      </c>
      <c r="D16" s="66" t="s">
        <v>343</v>
      </c>
      <c r="E16" s="25">
        <v>5</v>
      </c>
      <c r="F16" s="60">
        <v>3</v>
      </c>
      <c r="G16" s="60">
        <v>3</v>
      </c>
      <c r="H16" s="61">
        <v>3</v>
      </c>
      <c r="I16" s="61"/>
      <c r="J16" s="61"/>
      <c r="K16" s="61"/>
      <c r="L16" s="60"/>
      <c r="M16" s="60"/>
      <c r="N16" s="60"/>
      <c r="O16" s="60"/>
      <c r="P16" s="60"/>
      <c r="Q16" s="60"/>
    </row>
    <row r="17" ht="20.25" customHeight="1" spans="1:17">
      <c r="A17" s="24"/>
      <c r="B17" s="24" t="s">
        <v>351</v>
      </c>
      <c r="C17" s="24" t="str">
        <f>"A02091001"&amp;"  "&amp;"普通电视设备（电视机）"</f>
        <v>A02091001  普通电视设备（电视机）</v>
      </c>
      <c r="D17" s="66" t="s">
        <v>339</v>
      </c>
      <c r="E17" s="25">
        <v>3</v>
      </c>
      <c r="F17" s="60">
        <v>1.5</v>
      </c>
      <c r="G17" s="60">
        <v>1.5</v>
      </c>
      <c r="H17" s="61">
        <v>1.5</v>
      </c>
      <c r="I17" s="61"/>
      <c r="J17" s="61"/>
      <c r="K17" s="61"/>
      <c r="L17" s="60"/>
      <c r="M17" s="60"/>
      <c r="N17" s="60"/>
      <c r="O17" s="60"/>
      <c r="P17" s="60"/>
      <c r="Q17" s="60"/>
    </row>
    <row r="18" ht="20.25" customHeight="1" spans="1:17">
      <c r="A18" s="24"/>
      <c r="B18" s="24" t="s">
        <v>352</v>
      </c>
      <c r="C18" s="24" t="str">
        <f t="shared" ref="C18:C19" si="1">"A05010203"&amp;"  "&amp;"教学、实验用桌"</f>
        <v>A05010203  教学、实验用桌</v>
      </c>
      <c r="D18" s="66" t="s">
        <v>348</v>
      </c>
      <c r="E18" s="25">
        <v>1000</v>
      </c>
      <c r="F18" s="60">
        <v>15</v>
      </c>
      <c r="G18" s="60">
        <v>15</v>
      </c>
      <c r="H18" s="61">
        <v>15</v>
      </c>
      <c r="I18" s="61"/>
      <c r="J18" s="61"/>
      <c r="K18" s="61"/>
      <c r="L18" s="60"/>
      <c r="M18" s="60"/>
      <c r="N18" s="60"/>
      <c r="O18" s="60"/>
      <c r="P18" s="60"/>
      <c r="Q18" s="60"/>
    </row>
    <row r="19" ht="20.25" customHeight="1" spans="1:17">
      <c r="A19" s="24"/>
      <c r="B19" s="24" t="s">
        <v>353</v>
      </c>
      <c r="C19" s="24" t="str">
        <f t="shared" si="1"/>
        <v>A05010203  教学、实验用桌</v>
      </c>
      <c r="D19" s="66" t="s">
        <v>348</v>
      </c>
      <c r="E19" s="25">
        <v>42</v>
      </c>
      <c r="F19" s="60">
        <v>8.4</v>
      </c>
      <c r="G19" s="60">
        <v>8.4</v>
      </c>
      <c r="H19" s="61">
        <v>8.4</v>
      </c>
      <c r="I19" s="61"/>
      <c r="J19" s="61"/>
      <c r="K19" s="61"/>
      <c r="L19" s="60"/>
      <c r="M19" s="60"/>
      <c r="N19" s="60"/>
      <c r="O19" s="60"/>
      <c r="P19" s="60"/>
      <c r="Q19" s="60"/>
    </row>
    <row r="20" ht="20.25" customHeight="1" spans="1:17">
      <c r="A20" s="24"/>
      <c r="B20" s="24" t="s">
        <v>354</v>
      </c>
      <c r="C20" s="24" t="str">
        <f>"A05010201"&amp;"  "&amp;"办公桌"</f>
        <v>A05010201  办公桌</v>
      </c>
      <c r="D20" s="66" t="s">
        <v>348</v>
      </c>
      <c r="E20" s="25">
        <v>5</v>
      </c>
      <c r="F20" s="60">
        <v>0.4</v>
      </c>
      <c r="G20" s="60">
        <v>0.4</v>
      </c>
      <c r="H20" s="61">
        <v>0.4</v>
      </c>
      <c r="I20" s="61"/>
      <c r="J20" s="61"/>
      <c r="K20" s="61"/>
      <c r="L20" s="60"/>
      <c r="M20" s="60"/>
      <c r="N20" s="60"/>
      <c r="O20" s="60"/>
      <c r="P20" s="60"/>
      <c r="Q20" s="60"/>
    </row>
    <row r="21" ht="20.25" customHeight="1" spans="1:17">
      <c r="A21" s="24"/>
      <c r="B21" s="24" t="s">
        <v>355</v>
      </c>
      <c r="C21" s="24" t="str">
        <f t="shared" si="0"/>
        <v>C99000000  其他服务</v>
      </c>
      <c r="D21" s="66" t="s">
        <v>343</v>
      </c>
      <c r="E21" s="25">
        <v>4</v>
      </c>
      <c r="F21" s="60">
        <v>0.8</v>
      </c>
      <c r="G21" s="60">
        <v>0.8</v>
      </c>
      <c r="H21" s="61">
        <v>0.8</v>
      </c>
      <c r="I21" s="61"/>
      <c r="J21" s="61"/>
      <c r="K21" s="61"/>
      <c r="L21" s="60"/>
      <c r="M21" s="60"/>
      <c r="N21" s="60"/>
      <c r="O21" s="60"/>
      <c r="P21" s="60"/>
      <c r="Q21" s="60"/>
    </row>
    <row r="22" ht="20.25" customHeight="1" spans="1:17">
      <c r="A22" s="24"/>
      <c r="B22" s="24" t="s">
        <v>356</v>
      </c>
      <c r="C22" s="24" t="str">
        <f>"A02010105"&amp;"  "&amp;"台式计算机"</f>
        <v>A02010105  台式计算机</v>
      </c>
      <c r="D22" s="66" t="s">
        <v>339</v>
      </c>
      <c r="E22" s="25">
        <v>10</v>
      </c>
      <c r="F22" s="60">
        <v>5</v>
      </c>
      <c r="G22" s="60">
        <v>5</v>
      </c>
      <c r="H22" s="61">
        <v>5</v>
      </c>
      <c r="I22" s="61"/>
      <c r="J22" s="61"/>
      <c r="K22" s="61"/>
      <c r="L22" s="60"/>
      <c r="M22" s="60"/>
      <c r="N22" s="60"/>
      <c r="O22" s="60"/>
      <c r="P22" s="60"/>
      <c r="Q22" s="60"/>
    </row>
    <row r="23" ht="20.25" customHeight="1" spans="1:17">
      <c r="A23" s="24"/>
      <c r="B23" s="24" t="s">
        <v>357</v>
      </c>
      <c r="C23" s="24" t="str">
        <f>"A02021003"&amp;"  "&amp;"A4黑白打印机"</f>
        <v>A02021003  A4黑白打印机</v>
      </c>
      <c r="D23" s="66" t="s">
        <v>339</v>
      </c>
      <c r="E23" s="25">
        <v>4</v>
      </c>
      <c r="F23" s="60">
        <v>0.6</v>
      </c>
      <c r="G23" s="60">
        <v>0.6</v>
      </c>
      <c r="H23" s="61">
        <v>0.6</v>
      </c>
      <c r="I23" s="61"/>
      <c r="J23" s="61"/>
      <c r="K23" s="61"/>
      <c r="L23" s="60"/>
      <c r="M23" s="60"/>
      <c r="N23" s="60"/>
      <c r="O23" s="60"/>
      <c r="P23" s="60"/>
      <c r="Q23" s="60"/>
    </row>
    <row r="24" ht="20.25" customHeight="1" spans="1:17">
      <c r="A24" s="25" t="s">
        <v>29</v>
      </c>
      <c r="B24" s="25"/>
      <c r="C24" s="25"/>
      <c r="D24" s="66"/>
      <c r="E24" s="66"/>
      <c r="F24" s="60">
        <v>144.2</v>
      </c>
      <c r="G24" s="60">
        <v>144.2</v>
      </c>
      <c r="H24" s="60">
        <v>144.2</v>
      </c>
      <c r="I24" s="60"/>
      <c r="J24" s="60"/>
      <c r="K24" s="60"/>
      <c r="L24" s="60"/>
      <c r="M24" s="60"/>
      <c r="N24" s="60"/>
      <c r="O24" s="60"/>
      <c r="P24" s="60"/>
      <c r="Q24" s="60"/>
    </row>
  </sheetData>
  <mergeCells count="17">
    <mergeCell ref="A1:M1"/>
    <mergeCell ref="A2:Q2"/>
    <mergeCell ref="A3:M3"/>
    <mergeCell ref="G4:Q4"/>
    <mergeCell ref="L5:Q5"/>
    <mergeCell ref="A24:E24"/>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1"/>
  <sheetViews>
    <sheetView showZeros="0" workbookViewId="0">
      <pane ySplit="1" topLeftCell="A2" activePane="bottomLeft" state="frozen"/>
      <selection/>
      <selection pane="bottomLeft" activeCell="D22" sqref="D22"/>
    </sheetView>
  </sheetViews>
  <sheetFormatPr defaultColWidth="8.85" defaultRowHeight="15" customHeight="1"/>
  <cols>
    <col min="1" max="1" width="35.1333333333333" customWidth="1"/>
    <col min="2" max="2" width="28.2833333333333" customWidth="1"/>
    <col min="3" max="6" width="28.4166666666667" customWidth="1"/>
    <col min="7" max="7" width="16.2833333333333" customWidth="1"/>
    <col min="8" max="12" width="16.4166666666667" customWidth="1"/>
    <col min="13" max="17" width="16.2833333333333" customWidth="1"/>
  </cols>
  <sheetData>
    <row r="1" customHeight="1" spans="1:17">
      <c r="A1" s="21"/>
      <c r="B1" s="21"/>
      <c r="C1" s="21"/>
      <c r="D1" s="21"/>
      <c r="E1" s="21"/>
      <c r="F1" s="21"/>
      <c r="G1" s="21"/>
      <c r="H1" s="21"/>
      <c r="I1" s="21"/>
      <c r="J1" s="21"/>
      <c r="K1" s="21"/>
      <c r="L1" s="21"/>
      <c r="M1" s="21"/>
      <c r="N1" s="21"/>
      <c r="O1" s="21"/>
      <c r="P1" s="21"/>
      <c r="Q1" s="21" t="s">
        <v>358</v>
      </c>
    </row>
    <row r="2" ht="45" customHeight="1" spans="1:17">
      <c r="A2" s="57" t="s">
        <v>359</v>
      </c>
      <c r="B2" s="57"/>
      <c r="C2" s="57"/>
      <c r="D2" s="57"/>
      <c r="E2" s="57"/>
      <c r="F2" s="57"/>
      <c r="G2" s="57"/>
      <c r="H2" s="57"/>
      <c r="I2" s="57"/>
      <c r="J2" s="57"/>
      <c r="K2" s="57"/>
      <c r="L2" s="57"/>
      <c r="M2" s="57"/>
      <c r="N2" s="57"/>
      <c r="O2" s="57"/>
      <c r="P2" s="57"/>
      <c r="Q2" s="57"/>
    </row>
    <row r="3" ht="20.25" customHeight="1" spans="1:17">
      <c r="A3" s="20" t="str">
        <f>"单位名称："&amp;"云南省通海县第二中学"</f>
        <v>单位名称：云南省通海县第二中学</v>
      </c>
      <c r="B3" s="20"/>
      <c r="C3" s="20"/>
      <c r="D3" s="20"/>
      <c r="E3" s="20"/>
      <c r="F3" s="20"/>
      <c r="G3" s="20"/>
      <c r="H3" s="20"/>
      <c r="I3" s="20"/>
      <c r="J3" s="20"/>
      <c r="K3" s="20"/>
      <c r="L3" s="21"/>
      <c r="M3" s="21"/>
      <c r="N3" s="21"/>
      <c r="O3" s="21"/>
      <c r="P3" s="21"/>
      <c r="Q3" s="21" t="s">
        <v>26</v>
      </c>
    </row>
    <row r="4" ht="27.15" customHeight="1" spans="1:17">
      <c r="A4" s="58" t="s">
        <v>329</v>
      </c>
      <c r="B4" s="58" t="s">
        <v>360</v>
      </c>
      <c r="C4" s="58" t="s">
        <v>361</v>
      </c>
      <c r="D4" s="58" t="s">
        <v>362</v>
      </c>
      <c r="E4" s="58" t="s">
        <v>363</v>
      </c>
      <c r="F4" s="58" t="s">
        <v>364</v>
      </c>
      <c r="G4" s="58" t="s">
        <v>136</v>
      </c>
      <c r="H4" s="58"/>
      <c r="I4" s="58"/>
      <c r="J4" s="58"/>
      <c r="K4" s="58"/>
      <c r="L4" s="58"/>
      <c r="M4" s="58"/>
      <c r="N4" s="58"/>
      <c r="O4" s="58"/>
      <c r="P4" s="58"/>
      <c r="Q4" s="58"/>
    </row>
    <row r="5" ht="23.4" customHeight="1" spans="1:17">
      <c r="A5" s="58" t="s">
        <v>335</v>
      </c>
      <c r="B5" s="58"/>
      <c r="C5" s="58" t="s">
        <v>361</v>
      </c>
      <c r="D5" s="58" t="s">
        <v>362</v>
      </c>
      <c r="E5" s="58" t="s">
        <v>363</v>
      </c>
      <c r="F5" s="58" t="s">
        <v>365</v>
      </c>
      <c r="G5" s="58" t="s">
        <v>29</v>
      </c>
      <c r="H5" s="58" t="s">
        <v>32</v>
      </c>
      <c r="I5" s="58" t="s">
        <v>336</v>
      </c>
      <c r="J5" s="58" t="s">
        <v>337</v>
      </c>
      <c r="K5" s="58" t="s">
        <v>35</v>
      </c>
      <c r="L5" s="58" t="s">
        <v>36</v>
      </c>
      <c r="M5" s="58"/>
      <c r="N5" s="58"/>
      <c r="O5" s="58"/>
      <c r="P5" s="58"/>
      <c r="Q5" s="58"/>
    </row>
    <row r="6" ht="28.65" customHeight="1" spans="1:17">
      <c r="A6" s="58"/>
      <c r="B6" s="58"/>
      <c r="C6" s="58"/>
      <c r="D6" s="58"/>
      <c r="E6" s="58"/>
      <c r="F6" s="58"/>
      <c r="G6" s="58"/>
      <c r="H6" s="58" t="s">
        <v>31</v>
      </c>
      <c r="I6" s="58"/>
      <c r="J6" s="58"/>
      <c r="K6" s="58"/>
      <c r="L6" s="58" t="s">
        <v>31</v>
      </c>
      <c r="M6" s="58" t="s">
        <v>37</v>
      </c>
      <c r="N6" s="58" t="s">
        <v>38</v>
      </c>
      <c r="O6" s="63" t="s">
        <v>39</v>
      </c>
      <c r="P6" s="63" t="s">
        <v>40</v>
      </c>
      <c r="Q6" s="63" t="s">
        <v>41</v>
      </c>
    </row>
    <row r="7" ht="20.25" customHeight="1" spans="1:17">
      <c r="A7" s="59">
        <v>1</v>
      </c>
      <c r="B7" s="59">
        <v>2</v>
      </c>
      <c r="C7" s="59">
        <v>3</v>
      </c>
      <c r="D7" s="59">
        <v>4</v>
      </c>
      <c r="E7" s="59">
        <v>5</v>
      </c>
      <c r="F7" s="59">
        <v>6</v>
      </c>
      <c r="G7" s="59">
        <v>7</v>
      </c>
      <c r="H7" s="59">
        <v>8</v>
      </c>
      <c r="I7" s="59">
        <v>9</v>
      </c>
      <c r="J7" s="59">
        <v>10</v>
      </c>
      <c r="K7" s="59">
        <v>11</v>
      </c>
      <c r="L7" s="59">
        <v>12</v>
      </c>
      <c r="M7" s="59">
        <v>13</v>
      </c>
      <c r="N7" s="59">
        <v>14</v>
      </c>
      <c r="O7" s="59">
        <v>15</v>
      </c>
      <c r="P7" s="59">
        <v>16</v>
      </c>
      <c r="Q7" s="59">
        <v>17</v>
      </c>
    </row>
    <row r="8" ht="20.25" customHeight="1" spans="1:17">
      <c r="A8" s="24"/>
      <c r="B8" s="24"/>
      <c r="C8" s="24"/>
      <c r="D8" s="25"/>
      <c r="E8" s="25"/>
      <c r="F8" s="60"/>
      <c r="G8" s="61"/>
      <c r="H8" s="61"/>
      <c r="I8" s="61"/>
      <c r="J8" s="61"/>
      <c r="K8" s="61"/>
      <c r="L8" s="61"/>
      <c r="M8" s="61"/>
      <c r="N8" s="61"/>
      <c r="O8" s="61"/>
      <c r="P8" s="61"/>
      <c r="Q8" s="61"/>
    </row>
    <row r="9" ht="20.25" customHeight="1" spans="1:17">
      <c r="A9" s="24"/>
      <c r="B9" s="24"/>
      <c r="C9" s="24"/>
      <c r="D9" s="24"/>
      <c r="E9" s="24"/>
      <c r="F9" s="24"/>
      <c r="G9" s="61"/>
      <c r="H9" s="61"/>
      <c r="I9" s="61"/>
      <c r="J9" s="61"/>
      <c r="K9" s="61"/>
      <c r="L9" s="61"/>
      <c r="M9" s="61"/>
      <c r="N9" s="61"/>
      <c r="O9" s="61"/>
      <c r="P9" s="61"/>
      <c r="Q9" s="61"/>
    </row>
    <row r="10" ht="20.25" customHeight="1" spans="1:17">
      <c r="A10" s="25" t="s">
        <v>29</v>
      </c>
      <c r="B10" s="25"/>
      <c r="C10" s="25"/>
      <c r="D10" s="25"/>
      <c r="E10" s="25"/>
      <c r="F10" s="25"/>
      <c r="G10" s="61"/>
      <c r="H10" s="61"/>
      <c r="I10" s="61"/>
      <c r="J10" s="61"/>
      <c r="K10" s="61"/>
      <c r="L10" s="61"/>
      <c r="M10" s="61"/>
      <c r="N10" s="61"/>
      <c r="O10" s="61"/>
      <c r="P10" s="61"/>
      <c r="Q10" s="61"/>
    </row>
    <row r="11" s="26" customFormat="1" ht="12.75" customHeight="1" spans="1:12">
      <c r="A11" s="19" t="s">
        <v>366</v>
      </c>
      <c r="B11" s="62"/>
      <c r="C11" s="62"/>
      <c r="D11" s="62"/>
      <c r="E11" s="62"/>
      <c r="G11" s="62"/>
      <c r="H11" s="62"/>
      <c r="I11" s="31"/>
      <c r="J11" s="31"/>
      <c r="K11" s="62"/>
      <c r="L11" s="62"/>
    </row>
  </sheetData>
  <mergeCells count="17">
    <mergeCell ref="A1:L1"/>
    <mergeCell ref="A2:Q2"/>
    <mergeCell ref="A3:K3"/>
    <mergeCell ref="G4:Q4"/>
    <mergeCell ref="L5:Q5"/>
    <mergeCell ref="A10:F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M10"/>
  <sheetViews>
    <sheetView showZeros="0" workbookViewId="0">
      <pane ySplit="1" topLeftCell="A2" activePane="bottomLeft" state="frozen"/>
      <selection/>
      <selection pane="bottomLeft" activeCell="D18" sqref="D18"/>
    </sheetView>
  </sheetViews>
  <sheetFormatPr defaultColWidth="8.85" defaultRowHeight="15" customHeight="1"/>
  <cols>
    <col min="1" max="1" width="29.75" customWidth="1"/>
    <col min="2" max="13" width="14.375" customWidth="1"/>
  </cols>
  <sheetData>
    <row r="1" ht="18" customHeight="1" spans="1:13">
      <c r="A1" s="20"/>
      <c r="B1" s="20"/>
      <c r="C1" s="20"/>
      <c r="D1" s="20"/>
      <c r="E1" s="20"/>
      <c r="F1" s="20"/>
      <c r="G1" s="20"/>
      <c r="H1" s="20"/>
      <c r="I1" s="20"/>
      <c r="J1" s="20"/>
      <c r="K1" s="20"/>
      <c r="L1" s="20"/>
      <c r="M1" s="21" t="s">
        <v>367</v>
      </c>
    </row>
    <row r="2" ht="45.15" customHeight="1" spans="1:13">
      <c r="A2" s="27" t="s">
        <v>368</v>
      </c>
      <c r="B2" s="27"/>
      <c r="C2" s="27"/>
      <c r="D2" s="27"/>
      <c r="E2" s="27"/>
      <c r="F2" s="27"/>
      <c r="G2" s="27"/>
      <c r="H2" s="27"/>
      <c r="I2" s="27"/>
      <c r="J2" s="27"/>
      <c r="K2" s="27"/>
      <c r="L2" s="27"/>
      <c r="M2" s="27"/>
    </row>
    <row r="3" customHeight="1" spans="1:13">
      <c r="A3" s="32" t="s">
        <v>369</v>
      </c>
      <c r="B3" s="33"/>
      <c r="C3" s="33"/>
      <c r="D3" s="34"/>
      <c r="E3" s="35"/>
      <c r="F3" s="35"/>
      <c r="G3" s="35"/>
      <c r="H3" s="35"/>
      <c r="I3" s="35"/>
      <c r="J3" s="55"/>
      <c r="K3" s="55"/>
      <c r="L3" s="55"/>
      <c r="M3" s="56" t="s">
        <v>26</v>
      </c>
    </row>
    <row r="4" customHeight="1" spans="1:13">
      <c r="A4" s="36" t="s">
        <v>370</v>
      </c>
      <c r="B4" s="37" t="s">
        <v>136</v>
      </c>
      <c r="C4" s="38"/>
      <c r="D4" s="38"/>
      <c r="E4" s="39" t="s">
        <v>371</v>
      </c>
      <c r="F4" s="39"/>
      <c r="G4" s="39"/>
      <c r="H4" s="39"/>
      <c r="I4" s="39"/>
      <c r="J4" s="39"/>
      <c r="K4" s="39"/>
      <c r="L4" s="39"/>
      <c r="M4" s="39"/>
    </row>
    <row r="5" customHeight="1" spans="1:13">
      <c r="A5" s="40"/>
      <c r="B5" s="41" t="s">
        <v>29</v>
      </c>
      <c r="C5" s="42" t="s">
        <v>32</v>
      </c>
      <c r="D5" s="43" t="s">
        <v>336</v>
      </c>
      <c r="E5" s="40" t="s">
        <v>372</v>
      </c>
      <c r="F5" s="40" t="s">
        <v>373</v>
      </c>
      <c r="G5" s="40" t="s">
        <v>374</v>
      </c>
      <c r="H5" s="40" t="s">
        <v>375</v>
      </c>
      <c r="I5" s="40" t="s">
        <v>376</v>
      </c>
      <c r="J5" s="40" t="s">
        <v>377</v>
      </c>
      <c r="K5" s="40" t="s">
        <v>378</v>
      </c>
      <c r="L5" s="40" t="s">
        <v>379</v>
      </c>
      <c r="M5" s="40" t="s">
        <v>380</v>
      </c>
    </row>
    <row r="6" customHeight="1" spans="1:13">
      <c r="A6" s="44">
        <v>1</v>
      </c>
      <c r="B6" s="44">
        <v>2</v>
      </c>
      <c r="C6" s="44">
        <v>3</v>
      </c>
      <c r="D6" s="45">
        <v>4</v>
      </c>
      <c r="E6" s="44">
        <v>5</v>
      </c>
      <c r="F6" s="44">
        <v>6</v>
      </c>
      <c r="G6" s="44">
        <v>7</v>
      </c>
      <c r="H6" s="45">
        <v>8</v>
      </c>
      <c r="I6" s="44">
        <v>9</v>
      </c>
      <c r="J6" s="44">
        <v>10</v>
      </c>
      <c r="K6" s="44">
        <v>11</v>
      </c>
      <c r="L6" s="45">
        <v>12</v>
      </c>
      <c r="M6" s="44">
        <v>13</v>
      </c>
    </row>
    <row r="7" customHeight="1" spans="1:13">
      <c r="A7" s="46" t="s">
        <v>381</v>
      </c>
      <c r="B7" s="47" t="s">
        <v>381</v>
      </c>
      <c r="C7" s="47" t="s">
        <v>381</v>
      </c>
      <c r="D7" s="48" t="s">
        <v>381</v>
      </c>
      <c r="E7" s="47" t="s">
        <v>381</v>
      </c>
      <c r="F7" s="47" t="s">
        <v>381</v>
      </c>
      <c r="G7" s="47" t="s">
        <v>381</v>
      </c>
      <c r="H7" s="47" t="s">
        <v>381</v>
      </c>
      <c r="I7" s="47" t="s">
        <v>381</v>
      </c>
      <c r="J7" s="47" t="s">
        <v>381</v>
      </c>
      <c r="K7" s="47" t="s">
        <v>381</v>
      </c>
      <c r="L7" s="47" t="s">
        <v>381</v>
      </c>
      <c r="M7" s="47" t="s">
        <v>381</v>
      </c>
    </row>
    <row r="8" customHeight="1" spans="1:13">
      <c r="A8" s="49" t="s">
        <v>381</v>
      </c>
      <c r="B8" s="50" t="s">
        <v>381</v>
      </c>
      <c r="C8" s="50" t="s">
        <v>381</v>
      </c>
      <c r="D8" s="51" t="s">
        <v>381</v>
      </c>
      <c r="E8" s="50" t="s">
        <v>381</v>
      </c>
      <c r="F8" s="50" t="s">
        <v>381</v>
      </c>
      <c r="G8" s="50" t="s">
        <v>381</v>
      </c>
      <c r="H8" s="50" t="s">
        <v>381</v>
      </c>
      <c r="I8" s="50" t="s">
        <v>381</v>
      </c>
      <c r="J8" s="50" t="s">
        <v>381</v>
      </c>
      <c r="K8" s="50" t="s">
        <v>381</v>
      </c>
      <c r="L8" s="50" t="s">
        <v>381</v>
      </c>
      <c r="M8" s="50" t="s">
        <v>381</v>
      </c>
    </row>
    <row r="9" customHeight="1" spans="1:13">
      <c r="A9" s="52" t="s">
        <v>29</v>
      </c>
      <c r="B9" s="53"/>
      <c r="C9" s="53"/>
      <c r="D9" s="54"/>
      <c r="E9" s="53"/>
      <c r="F9" s="53"/>
      <c r="G9" s="53"/>
      <c r="H9" s="53"/>
      <c r="I9" s="53"/>
      <c r="J9" s="53"/>
      <c r="K9" s="53"/>
      <c r="L9" s="53"/>
      <c r="M9" s="53"/>
    </row>
    <row r="10" customHeight="1" spans="1:13">
      <c r="A10" s="19" t="s">
        <v>382</v>
      </c>
      <c r="B10" s="12"/>
      <c r="C10" s="12"/>
      <c r="D10" s="12"/>
      <c r="E10" s="12"/>
      <c r="F10" s="12"/>
      <c r="G10" s="12"/>
      <c r="H10" s="12"/>
      <c r="I10" s="12"/>
      <c r="J10" s="12"/>
      <c r="K10" s="12"/>
      <c r="L10" s="12"/>
      <c r="M10" s="12"/>
    </row>
  </sheetData>
  <mergeCells count="5">
    <mergeCell ref="A2:M2"/>
    <mergeCell ref="A3:I3"/>
    <mergeCell ref="B4:D4"/>
    <mergeCell ref="E4:M4"/>
    <mergeCell ref="A4:A5"/>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pane ySplit="1" topLeftCell="A2" activePane="bottomLeft" state="frozen"/>
      <selection/>
      <selection pane="bottomLeft" activeCell="A2" sqref="A2:J2"/>
    </sheetView>
  </sheetViews>
  <sheetFormatPr defaultColWidth="8.85" defaultRowHeight="15" customHeight="1" outlineLevelRow="7"/>
  <cols>
    <col min="1" max="10" width="28.575" customWidth="1"/>
  </cols>
  <sheetData>
    <row r="1" ht="18.75" customHeight="1" spans="1:10">
      <c r="A1" s="20"/>
      <c r="B1" s="20"/>
      <c r="C1" s="20"/>
      <c r="D1" s="20"/>
      <c r="E1" s="20"/>
      <c r="F1" s="20"/>
      <c r="G1" s="20"/>
      <c r="H1" s="20"/>
      <c r="I1" s="20"/>
      <c r="J1" s="21" t="s">
        <v>383</v>
      </c>
    </row>
    <row r="2" ht="52.05" customHeight="1" spans="1:10">
      <c r="A2" s="27" t="s">
        <v>384</v>
      </c>
      <c r="B2" s="28"/>
      <c r="C2" s="28"/>
      <c r="D2" s="28"/>
      <c r="E2" s="28"/>
      <c r="F2" s="28"/>
      <c r="G2" s="28"/>
      <c r="H2" s="28"/>
      <c r="I2" s="28"/>
      <c r="J2" s="28"/>
    </row>
    <row r="3" ht="21.3" customHeight="1" spans="1:10">
      <c r="A3" s="20" t="str">
        <f>"单位名称："&amp;"云南省通海县第二中学"</f>
        <v>单位名称：云南省通海县第二中学</v>
      </c>
      <c r="B3" s="20"/>
      <c r="C3" s="20"/>
      <c r="D3" s="29"/>
      <c r="E3" s="29"/>
      <c r="F3" s="29"/>
      <c r="G3" s="29"/>
      <c r="H3" s="29"/>
      <c r="I3" s="29"/>
      <c r="J3" s="29"/>
    </row>
    <row r="4" ht="27.15" customHeight="1" spans="1:10">
      <c r="A4" s="23" t="s">
        <v>228</v>
      </c>
      <c r="B4" s="23" t="s">
        <v>229</v>
      </c>
      <c r="C4" s="23" t="s">
        <v>230</v>
      </c>
      <c r="D4" s="23" t="s">
        <v>231</v>
      </c>
      <c r="E4" s="23" t="s">
        <v>232</v>
      </c>
      <c r="F4" s="23" t="s">
        <v>233</v>
      </c>
      <c r="G4" s="23" t="s">
        <v>234</v>
      </c>
      <c r="H4" s="23" t="s">
        <v>235</v>
      </c>
      <c r="I4" s="23" t="s">
        <v>236</v>
      </c>
      <c r="J4" s="23" t="s">
        <v>237</v>
      </c>
    </row>
    <row r="5" ht="18.75" customHeight="1" spans="1:10">
      <c r="A5" s="23" t="s">
        <v>42</v>
      </c>
      <c r="B5" s="23" t="s">
        <v>43</v>
      </c>
      <c r="C5" s="23" t="s">
        <v>44</v>
      </c>
      <c r="D5" s="23" t="s">
        <v>45</v>
      </c>
      <c r="E5" s="23" t="s">
        <v>46</v>
      </c>
      <c r="F5" s="23" t="s">
        <v>47</v>
      </c>
      <c r="G5" s="23" t="s">
        <v>48</v>
      </c>
      <c r="H5" s="23" t="s">
        <v>49</v>
      </c>
      <c r="I5" s="23" t="s">
        <v>50</v>
      </c>
      <c r="J5" s="23" t="s">
        <v>65</v>
      </c>
    </row>
    <row r="6" ht="18.75" customHeight="1" spans="1:10">
      <c r="A6" s="24"/>
      <c r="B6" s="24"/>
      <c r="C6" s="24"/>
      <c r="D6" s="24"/>
      <c r="E6" s="24"/>
      <c r="F6" s="24"/>
      <c r="G6" s="24"/>
      <c r="H6" s="24"/>
      <c r="I6" s="24"/>
      <c r="J6" s="24"/>
    </row>
    <row r="7" ht="18.75" customHeight="1" spans="1:10">
      <c r="A7" s="24"/>
      <c r="B7" s="24"/>
      <c r="C7" s="24"/>
      <c r="D7" s="24"/>
      <c r="E7" s="24"/>
      <c r="F7" s="24"/>
      <c r="G7" s="24"/>
      <c r="H7" s="24"/>
      <c r="I7" s="24"/>
      <c r="J7" s="24"/>
    </row>
    <row r="8" s="26" customFormat="1" ht="12" customHeight="1" spans="1:9">
      <c r="A8" s="19" t="s">
        <v>382</v>
      </c>
      <c r="B8" s="30"/>
      <c r="C8" s="30"/>
      <c r="D8" s="30"/>
      <c r="E8" s="30"/>
      <c r="F8" s="31"/>
      <c r="G8" s="30"/>
      <c r="H8" s="31"/>
      <c r="I8" s="31"/>
    </row>
  </sheetData>
  <mergeCells count="2">
    <mergeCell ref="A2:J2"/>
    <mergeCell ref="A3:C3"/>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1"/>
  <sheetViews>
    <sheetView showZeros="0" workbookViewId="0">
      <pane ySplit="1" topLeftCell="A2" activePane="bottomLeft" state="frozen"/>
      <selection/>
      <selection pane="bottomLeft" activeCell="A2" sqref="A2:H2"/>
    </sheetView>
  </sheetViews>
  <sheetFormatPr defaultColWidth="8.85" defaultRowHeight="15" customHeight="1" outlineLevelCol="7"/>
  <cols>
    <col min="1" max="8" width="28.575" customWidth="1"/>
  </cols>
  <sheetData>
    <row r="1" ht="18.75" customHeight="1" spans="1:8">
      <c r="A1" s="20"/>
      <c r="B1" s="20"/>
      <c r="C1" s="20"/>
      <c r="D1" s="20"/>
      <c r="E1" s="20"/>
      <c r="F1" s="20"/>
      <c r="G1" s="20"/>
      <c r="H1" s="21" t="s">
        <v>385</v>
      </c>
    </row>
    <row r="2" ht="41.4" customHeight="1" spans="1:8">
      <c r="A2" s="22" t="s">
        <v>386</v>
      </c>
      <c r="B2" s="22"/>
      <c r="C2" s="22"/>
      <c r="D2" s="22"/>
      <c r="E2" s="22"/>
      <c r="F2" s="22"/>
      <c r="G2" s="22"/>
      <c r="H2" s="22"/>
    </row>
    <row r="3" ht="18.75" customHeight="1" spans="1:8">
      <c r="A3" s="20" t="str">
        <f>"单位名称："&amp;"云南省通海县第二中学"</f>
        <v>单位名称：云南省通海县第二中学</v>
      </c>
      <c r="B3" s="20"/>
      <c r="C3" s="20"/>
      <c r="D3" s="20"/>
      <c r="E3" s="20"/>
      <c r="F3" s="20"/>
      <c r="G3" s="20"/>
      <c r="H3" s="20"/>
    </row>
    <row r="4" ht="18.75" customHeight="1" spans="1:8">
      <c r="A4" s="23" t="s">
        <v>324</v>
      </c>
      <c r="B4" s="23" t="s">
        <v>387</v>
      </c>
      <c r="C4" s="23" t="s">
        <v>388</v>
      </c>
      <c r="D4" s="23" t="s">
        <v>389</v>
      </c>
      <c r="E4" s="23" t="s">
        <v>332</v>
      </c>
      <c r="F4" s="23" t="s">
        <v>390</v>
      </c>
      <c r="G4" s="23"/>
      <c r="H4" s="23"/>
    </row>
    <row r="5" ht="18.75" customHeight="1" spans="1:8">
      <c r="A5" s="23"/>
      <c r="B5" s="23"/>
      <c r="C5" s="23"/>
      <c r="D5" s="23"/>
      <c r="E5" s="23"/>
      <c r="F5" s="23" t="s">
        <v>333</v>
      </c>
      <c r="G5" s="23" t="s">
        <v>391</v>
      </c>
      <c r="H5" s="23" t="s">
        <v>392</v>
      </c>
    </row>
    <row r="6" ht="18.75" customHeight="1" spans="1:8">
      <c r="A6" s="23" t="s">
        <v>42</v>
      </c>
      <c r="B6" s="23" t="s">
        <v>43</v>
      </c>
      <c r="C6" s="23" t="s">
        <v>44</v>
      </c>
      <c r="D6" s="23" t="s">
        <v>45</v>
      </c>
      <c r="E6" s="23" t="s">
        <v>46</v>
      </c>
      <c r="F6" s="23" t="s">
        <v>47</v>
      </c>
      <c r="G6" s="23" t="s">
        <v>48</v>
      </c>
      <c r="H6" s="23" t="s">
        <v>49</v>
      </c>
    </row>
    <row r="7" ht="18.75" customHeight="1" spans="1:8">
      <c r="A7" s="24" t="s">
        <v>52</v>
      </c>
      <c r="B7" s="24" t="s">
        <v>393</v>
      </c>
      <c r="C7" s="24" t="s">
        <v>394</v>
      </c>
      <c r="D7" s="24" t="s">
        <v>395</v>
      </c>
      <c r="E7" s="25" t="s">
        <v>348</v>
      </c>
      <c r="F7" s="25">
        <v>5</v>
      </c>
      <c r="G7" s="17">
        <v>800</v>
      </c>
      <c r="H7" s="17">
        <v>4000</v>
      </c>
    </row>
    <row r="8" ht="18.75" customHeight="1" spans="1:8">
      <c r="A8" s="24" t="s">
        <v>52</v>
      </c>
      <c r="B8" s="24" t="s">
        <v>393</v>
      </c>
      <c r="C8" s="24" t="s">
        <v>396</v>
      </c>
      <c r="D8" s="24" t="s">
        <v>397</v>
      </c>
      <c r="E8" s="25" t="s">
        <v>348</v>
      </c>
      <c r="F8" s="25">
        <v>2</v>
      </c>
      <c r="G8" s="17">
        <v>10000</v>
      </c>
      <c r="H8" s="17">
        <v>20000</v>
      </c>
    </row>
    <row r="9" ht="18.75" customHeight="1" spans="1:8">
      <c r="A9" s="24" t="s">
        <v>52</v>
      </c>
      <c r="B9" s="24" t="s">
        <v>398</v>
      </c>
      <c r="C9" s="24" t="s">
        <v>399</v>
      </c>
      <c r="D9" s="24" t="s">
        <v>400</v>
      </c>
      <c r="E9" s="25" t="s">
        <v>339</v>
      </c>
      <c r="F9" s="25">
        <v>5</v>
      </c>
      <c r="G9" s="17">
        <v>10000</v>
      </c>
      <c r="H9" s="17">
        <v>50000</v>
      </c>
    </row>
    <row r="10" ht="18.75" customHeight="1" spans="1:8">
      <c r="A10" s="24" t="s">
        <v>52</v>
      </c>
      <c r="B10" s="24" t="s">
        <v>398</v>
      </c>
      <c r="C10" s="24" t="s">
        <v>401</v>
      </c>
      <c r="D10" s="24" t="s">
        <v>402</v>
      </c>
      <c r="E10" s="25" t="s">
        <v>339</v>
      </c>
      <c r="F10" s="25">
        <v>10</v>
      </c>
      <c r="G10" s="17">
        <v>5000</v>
      </c>
      <c r="H10" s="17">
        <v>50000</v>
      </c>
    </row>
    <row r="11" ht="18.75" customHeight="1" spans="1:8">
      <c r="A11" s="24" t="s">
        <v>52</v>
      </c>
      <c r="B11" s="24" t="s">
        <v>398</v>
      </c>
      <c r="C11" s="24" t="s">
        <v>403</v>
      </c>
      <c r="D11" s="24" t="s">
        <v>404</v>
      </c>
      <c r="E11" s="25" t="s">
        <v>339</v>
      </c>
      <c r="F11" s="25">
        <v>4</v>
      </c>
      <c r="G11" s="17">
        <v>1500</v>
      </c>
      <c r="H11" s="17">
        <v>6000</v>
      </c>
    </row>
  </sheetData>
  <mergeCells count="8">
    <mergeCell ref="A2:H2"/>
    <mergeCell ref="A3:C3"/>
    <mergeCell ref="F4:H4"/>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pane ySplit="1" topLeftCell="A2" activePane="bottomLeft" state="frozen"/>
      <selection/>
      <selection pane="bottomLeft" activeCell="A2" sqref="A2:K2"/>
    </sheetView>
  </sheetViews>
  <sheetFormatPr defaultColWidth="8.85" defaultRowHeight="15" customHeight="1"/>
  <cols>
    <col min="1" max="8" width="16.75" customWidth="1"/>
    <col min="9" max="11" width="14.2833333333333" customWidth="1"/>
  </cols>
  <sheetData>
    <row r="1" ht="18.75" customHeight="1" spans="1:11">
      <c r="A1" s="1"/>
      <c r="B1" s="1"/>
      <c r="C1" s="1"/>
      <c r="D1" s="1"/>
      <c r="E1" s="1"/>
      <c r="F1" s="1"/>
      <c r="G1" s="1"/>
      <c r="H1" s="2"/>
      <c r="I1" s="2"/>
      <c r="J1" s="2"/>
      <c r="K1" s="2" t="s">
        <v>405</v>
      </c>
    </row>
    <row r="2" ht="45" customHeight="1" spans="1:11">
      <c r="A2" s="3" t="s">
        <v>406</v>
      </c>
      <c r="B2" s="3"/>
      <c r="C2" s="3"/>
      <c r="D2" s="3"/>
      <c r="E2" s="3"/>
      <c r="F2" s="3"/>
      <c r="G2" s="3"/>
      <c r="H2" s="3"/>
      <c r="I2" s="3"/>
      <c r="J2" s="3"/>
      <c r="K2" s="3"/>
    </row>
    <row r="3" ht="18.75" customHeight="1" spans="1:11">
      <c r="A3" s="4" t="str">
        <f>"单位名称："&amp;"云南省通海县第二中学"</f>
        <v>单位名称：云南省通海县第二中学</v>
      </c>
      <c r="B3" s="4"/>
      <c r="C3" s="4"/>
      <c r="D3" s="4"/>
      <c r="E3" s="4"/>
      <c r="F3" s="4"/>
      <c r="G3" s="4"/>
      <c r="H3" s="5"/>
      <c r="I3" s="5"/>
      <c r="J3" s="5"/>
      <c r="K3" s="5" t="s">
        <v>26</v>
      </c>
    </row>
    <row r="4" ht="18.75" customHeight="1" spans="1:11">
      <c r="A4" s="13" t="s">
        <v>189</v>
      </c>
      <c r="B4" s="13" t="s">
        <v>131</v>
      </c>
      <c r="C4" s="13" t="s">
        <v>129</v>
      </c>
      <c r="D4" s="13" t="s">
        <v>132</v>
      </c>
      <c r="E4" s="13" t="s">
        <v>133</v>
      </c>
      <c r="F4" s="13" t="s">
        <v>407</v>
      </c>
      <c r="G4" s="13" t="s">
        <v>408</v>
      </c>
      <c r="H4" s="13" t="s">
        <v>29</v>
      </c>
      <c r="I4" s="13" t="s">
        <v>409</v>
      </c>
      <c r="J4" s="13"/>
      <c r="K4" s="13"/>
    </row>
    <row r="5" ht="18.75" customHeight="1" spans="1:11">
      <c r="A5" s="13"/>
      <c r="B5" s="13"/>
      <c r="C5" s="13"/>
      <c r="D5" s="13"/>
      <c r="E5" s="13"/>
      <c r="F5" s="13"/>
      <c r="G5" s="13"/>
      <c r="H5" s="13"/>
      <c r="I5" s="13" t="s">
        <v>32</v>
      </c>
      <c r="J5" s="13" t="s">
        <v>33</v>
      </c>
      <c r="K5" s="13" t="s">
        <v>34</v>
      </c>
    </row>
    <row r="6" ht="22.65" customHeight="1" spans="1:11">
      <c r="A6" s="13"/>
      <c r="B6" s="13"/>
      <c r="C6" s="13"/>
      <c r="D6" s="13"/>
      <c r="E6" s="13"/>
      <c r="F6" s="13"/>
      <c r="G6" s="13"/>
      <c r="H6" s="13"/>
      <c r="I6" s="13"/>
      <c r="J6" s="13"/>
      <c r="K6" s="13"/>
    </row>
    <row r="7" ht="18.75" customHeight="1" spans="1:11">
      <c r="A7" s="14" t="s">
        <v>42</v>
      </c>
      <c r="B7" s="14">
        <v>2</v>
      </c>
      <c r="C7" s="14">
        <v>3</v>
      </c>
      <c r="D7" s="14">
        <v>4</v>
      </c>
      <c r="E7" s="14">
        <v>5</v>
      </c>
      <c r="F7" s="14">
        <v>6</v>
      </c>
      <c r="G7" s="14">
        <v>7</v>
      </c>
      <c r="H7" s="14">
        <v>8</v>
      </c>
      <c r="I7" s="14">
        <v>9</v>
      </c>
      <c r="J7" s="14">
        <v>10</v>
      </c>
      <c r="K7" s="14">
        <v>11</v>
      </c>
    </row>
    <row r="8" ht="20.25" customHeight="1" spans="1:11">
      <c r="A8" s="15"/>
      <c r="B8" s="16"/>
      <c r="C8" s="15"/>
      <c r="D8" s="15"/>
      <c r="E8" s="15"/>
      <c r="F8" s="15"/>
      <c r="G8" s="15"/>
      <c r="H8" s="17"/>
      <c r="I8" s="17"/>
      <c r="J8" s="17"/>
      <c r="K8" s="17"/>
    </row>
    <row r="9" ht="20.25" customHeight="1" spans="1:11">
      <c r="A9" s="15"/>
      <c r="B9" s="16"/>
      <c r="C9" s="15"/>
      <c r="D9" s="15"/>
      <c r="E9" s="15"/>
      <c r="F9" s="15"/>
      <c r="G9" s="15"/>
      <c r="H9" s="17"/>
      <c r="I9" s="17"/>
      <c r="J9" s="17"/>
      <c r="K9" s="17"/>
    </row>
    <row r="10" ht="20.25" customHeight="1" spans="1:11">
      <c r="A10" s="18" t="s">
        <v>29</v>
      </c>
      <c r="B10" s="18"/>
      <c r="C10" s="18"/>
      <c r="D10" s="18"/>
      <c r="E10" s="18"/>
      <c r="F10" s="18"/>
      <c r="G10" s="18"/>
      <c r="H10" s="17"/>
      <c r="I10" s="17"/>
      <c r="J10" s="17"/>
      <c r="K10" s="17"/>
    </row>
    <row r="11" s="12" customFormat="1" ht="14.25" customHeight="1" spans="1:1">
      <c r="A11" s="19" t="s">
        <v>410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5"/>
  <sheetViews>
    <sheetView showZeros="0" workbookViewId="0">
      <pane ySplit="1" topLeftCell="A2" activePane="bottomLeft" state="frozen"/>
      <selection/>
      <selection pane="bottomLeft" activeCell="J10" sqref="J10"/>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411</v>
      </c>
    </row>
    <row r="2" ht="45" customHeight="1" spans="1:7">
      <c r="A2" s="3" t="s">
        <v>412</v>
      </c>
      <c r="B2" s="3"/>
      <c r="C2" s="3"/>
      <c r="D2" s="3"/>
      <c r="E2" s="3"/>
      <c r="F2" s="3"/>
      <c r="G2" s="3"/>
    </row>
    <row r="3" ht="24.15" customHeight="1" spans="1:7">
      <c r="A3" s="4" t="str">
        <f>"单位名称："&amp;"云南省通海县第二中学"</f>
        <v>单位名称：云南省通海县第二中学</v>
      </c>
      <c r="B3" s="4"/>
      <c r="C3" s="4"/>
      <c r="D3" s="4"/>
      <c r="E3" s="5"/>
      <c r="F3" s="5"/>
      <c r="G3" s="5" t="s">
        <v>26</v>
      </c>
    </row>
    <row r="4" ht="18.75" customHeight="1" spans="1:7">
      <c r="A4" s="6" t="s">
        <v>129</v>
      </c>
      <c r="B4" s="6" t="s">
        <v>189</v>
      </c>
      <c r="C4" s="6" t="s">
        <v>131</v>
      </c>
      <c r="D4" s="6" t="s">
        <v>413</v>
      </c>
      <c r="E4" s="6" t="s">
        <v>32</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42</v>
      </c>
      <c r="B7" s="7">
        <v>2</v>
      </c>
      <c r="C7" s="7">
        <v>3</v>
      </c>
      <c r="D7" s="7">
        <v>4</v>
      </c>
      <c r="E7" s="7">
        <v>5</v>
      </c>
      <c r="F7" s="7">
        <v>6</v>
      </c>
      <c r="G7" s="7">
        <v>7</v>
      </c>
    </row>
    <row r="8" ht="20.25" customHeight="1" spans="1:7">
      <c r="A8" s="8" t="s">
        <v>52</v>
      </c>
      <c r="B8" s="8" t="s">
        <v>193</v>
      </c>
      <c r="C8" s="9" t="s">
        <v>192</v>
      </c>
      <c r="D8" s="8" t="s">
        <v>414</v>
      </c>
      <c r="E8" s="10"/>
      <c r="F8" s="10"/>
      <c r="G8" s="10"/>
    </row>
    <row r="9" ht="20.25" customHeight="1" spans="1:7">
      <c r="A9" s="8" t="s">
        <v>52</v>
      </c>
      <c r="B9" s="8" t="s">
        <v>193</v>
      </c>
      <c r="C9" s="9" t="s">
        <v>199</v>
      </c>
      <c r="D9" s="8" t="s">
        <v>414</v>
      </c>
      <c r="E9" s="10"/>
      <c r="F9" s="10"/>
      <c r="G9" s="10"/>
    </row>
    <row r="10" ht="20.25" customHeight="1" spans="1:7">
      <c r="A10" s="8" t="s">
        <v>52</v>
      </c>
      <c r="B10" s="8" t="s">
        <v>206</v>
      </c>
      <c r="C10" s="9" t="s">
        <v>205</v>
      </c>
      <c r="D10" s="8" t="s">
        <v>414</v>
      </c>
      <c r="E10" s="10">
        <v>0.882</v>
      </c>
      <c r="F10" s="10"/>
      <c r="G10" s="10"/>
    </row>
    <row r="11" ht="20.25" customHeight="1" spans="1:7">
      <c r="A11" s="8" t="s">
        <v>52</v>
      </c>
      <c r="B11" s="8" t="s">
        <v>206</v>
      </c>
      <c r="C11" s="9" t="s">
        <v>208</v>
      </c>
      <c r="D11" s="8" t="s">
        <v>414</v>
      </c>
      <c r="E11" s="10">
        <v>0.45</v>
      </c>
      <c r="F11" s="10"/>
      <c r="G11" s="10"/>
    </row>
    <row r="12" ht="20.25" customHeight="1" spans="1:7">
      <c r="A12" s="8" t="s">
        <v>52</v>
      </c>
      <c r="B12" s="8" t="s">
        <v>206</v>
      </c>
      <c r="C12" s="9" t="s">
        <v>210</v>
      </c>
      <c r="D12" s="8" t="s">
        <v>414</v>
      </c>
      <c r="E12" s="10">
        <v>0.311</v>
      </c>
      <c r="F12" s="10"/>
      <c r="G12" s="10"/>
    </row>
    <row r="13" ht="20.25" customHeight="1" spans="1:7">
      <c r="A13" s="8" t="s">
        <v>52</v>
      </c>
      <c r="B13" s="8" t="s">
        <v>193</v>
      </c>
      <c r="C13" s="9" t="s">
        <v>214</v>
      </c>
      <c r="D13" s="8" t="s">
        <v>414</v>
      </c>
      <c r="E13" s="10">
        <v>246.84</v>
      </c>
      <c r="F13" s="10"/>
      <c r="G13" s="10"/>
    </row>
    <row r="14" ht="20.25" customHeight="1" spans="1:7">
      <c r="A14" s="8" t="s">
        <v>52</v>
      </c>
      <c r="B14" s="8" t="s">
        <v>206</v>
      </c>
      <c r="C14" s="9" t="s">
        <v>224</v>
      </c>
      <c r="D14" s="8" t="s">
        <v>414</v>
      </c>
      <c r="E14" s="10">
        <v>9.084</v>
      </c>
      <c r="F14" s="10"/>
      <c r="G14" s="10"/>
    </row>
    <row r="15" ht="20.25" customHeight="1" spans="1:7">
      <c r="A15" s="11" t="s">
        <v>29</v>
      </c>
      <c r="B15" s="11"/>
      <c r="C15" s="11"/>
      <c r="D15" s="11"/>
      <c r="E15" s="10">
        <v>257.567</v>
      </c>
      <c r="F15" s="10"/>
      <c r="G15" s="10"/>
    </row>
  </sheetData>
  <mergeCells count="11">
    <mergeCell ref="A2:G2"/>
    <mergeCell ref="A3:D3"/>
    <mergeCell ref="E4:G4"/>
    <mergeCell ref="A15:D15"/>
    <mergeCell ref="A4:A6"/>
    <mergeCell ref="B4:B6"/>
    <mergeCell ref="C4:C6"/>
    <mergeCell ref="D4:D6"/>
    <mergeCell ref="E5:E6"/>
    <mergeCell ref="F5:F6"/>
    <mergeCell ref="G5:G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pane ySplit="1" topLeftCell="A2" activePane="bottomLeft" state="frozen"/>
      <selection/>
      <selection pane="bottomLeft" activeCell="H8" sqref="H8"/>
    </sheetView>
  </sheetViews>
  <sheetFormatPr defaultColWidth="8.85" defaultRowHeight="15" customHeight="1"/>
  <cols>
    <col min="1" max="1" width="20.375" customWidth="1"/>
    <col min="2" max="2" width="19.375" customWidth="1"/>
    <col min="3" max="4" width="10.25" customWidth="1"/>
    <col min="5" max="14" width="9.625" customWidth="1"/>
    <col min="15" max="15" width="7.875" customWidth="1"/>
    <col min="16" max="20" width="8.375" style="117" customWidth="1"/>
  </cols>
  <sheetData>
    <row r="1" ht="18.75" customHeight="1" spans="1:20">
      <c r="A1" s="1"/>
      <c r="B1" s="1"/>
      <c r="C1" s="1"/>
      <c r="D1" s="1"/>
      <c r="E1" s="1"/>
      <c r="F1" s="1"/>
      <c r="G1" s="1"/>
      <c r="H1" s="1"/>
      <c r="I1" s="2"/>
      <c r="J1" s="2"/>
      <c r="K1" s="2"/>
      <c r="L1" s="2"/>
      <c r="M1" s="2"/>
      <c r="N1" s="2"/>
      <c r="O1" s="2"/>
      <c r="P1" s="72"/>
      <c r="Q1" s="72"/>
      <c r="R1" s="72"/>
      <c r="S1" s="72"/>
      <c r="T1" s="72" t="s">
        <v>24</v>
      </c>
    </row>
    <row r="2" ht="37.5" customHeight="1" spans="1:20">
      <c r="A2" s="3" t="s">
        <v>25</v>
      </c>
      <c r="B2" s="3"/>
      <c r="C2" s="3"/>
      <c r="D2" s="3"/>
      <c r="E2" s="3"/>
      <c r="F2" s="3"/>
      <c r="G2" s="3"/>
      <c r="H2" s="3"/>
      <c r="I2" s="3"/>
      <c r="J2" s="3"/>
      <c r="K2" s="3"/>
      <c r="L2" s="3"/>
      <c r="M2" s="3"/>
      <c r="N2" s="3"/>
      <c r="O2" s="3"/>
      <c r="P2" s="103"/>
      <c r="Q2" s="103"/>
      <c r="R2" s="103"/>
      <c r="S2" s="103"/>
      <c r="T2" s="103"/>
    </row>
    <row r="3" ht="18.75" customHeight="1" spans="1:20">
      <c r="A3" s="4" t="str">
        <f>"单位名称："&amp;"云南省通海县第二中学"</f>
        <v>单位名称：云南省通海县第二中学</v>
      </c>
      <c r="B3" s="4"/>
      <c r="C3" s="4"/>
      <c r="D3" s="4"/>
      <c r="E3" s="86"/>
      <c r="F3" s="86"/>
      <c r="G3" s="86"/>
      <c r="H3" s="86"/>
      <c r="I3" s="5"/>
      <c r="J3" s="5"/>
      <c r="K3" s="5"/>
      <c r="L3" s="5"/>
      <c r="M3" s="5"/>
      <c r="N3" s="5"/>
      <c r="O3" s="5"/>
      <c r="P3" s="102"/>
      <c r="Q3" s="102"/>
      <c r="R3" s="102"/>
      <c r="S3" s="102"/>
      <c r="T3" s="102" t="s">
        <v>26</v>
      </c>
    </row>
    <row r="4" ht="18.75" customHeight="1" spans="1:20">
      <c r="A4" s="13" t="s">
        <v>27</v>
      </c>
      <c r="B4" s="118" t="s">
        <v>28</v>
      </c>
      <c r="C4" s="118" t="s">
        <v>29</v>
      </c>
      <c r="D4" s="118" t="s">
        <v>30</v>
      </c>
      <c r="E4" s="118"/>
      <c r="F4" s="118"/>
      <c r="G4" s="118"/>
      <c r="H4" s="118"/>
      <c r="I4" s="118"/>
      <c r="J4" s="121"/>
      <c r="K4" s="121"/>
      <c r="L4" s="121"/>
      <c r="M4" s="121"/>
      <c r="N4" s="121"/>
      <c r="O4" s="118" t="s">
        <v>20</v>
      </c>
      <c r="P4" s="118"/>
      <c r="Q4" s="118"/>
      <c r="R4" s="118"/>
      <c r="S4" s="118"/>
      <c r="T4" s="118"/>
    </row>
    <row r="5" ht="18.75" customHeight="1" spans="1:20">
      <c r="A5" s="13"/>
      <c r="B5" s="118"/>
      <c r="C5" s="118"/>
      <c r="D5" s="119" t="s">
        <v>31</v>
      </c>
      <c r="E5" s="119" t="s">
        <v>32</v>
      </c>
      <c r="F5" s="119" t="s">
        <v>33</v>
      </c>
      <c r="G5" s="119" t="s">
        <v>34</v>
      </c>
      <c r="H5" s="119" t="s">
        <v>35</v>
      </c>
      <c r="I5" s="122" t="s">
        <v>36</v>
      </c>
      <c r="J5" s="123"/>
      <c r="K5" s="123"/>
      <c r="L5" s="123"/>
      <c r="M5" s="123"/>
      <c r="N5" s="123"/>
      <c r="O5" s="122" t="s">
        <v>31</v>
      </c>
      <c r="P5" s="119" t="s">
        <v>32</v>
      </c>
      <c r="Q5" s="119" t="s">
        <v>33</v>
      </c>
      <c r="R5" s="119" t="s">
        <v>34</v>
      </c>
      <c r="S5" s="119" t="s">
        <v>35</v>
      </c>
      <c r="T5" s="119" t="s">
        <v>36</v>
      </c>
    </row>
    <row r="6" ht="39" customHeight="1" spans="1:20">
      <c r="A6" s="13"/>
      <c r="B6" s="118"/>
      <c r="C6" s="118"/>
      <c r="D6" s="119"/>
      <c r="E6" s="119"/>
      <c r="F6" s="119"/>
      <c r="G6" s="119"/>
      <c r="H6" s="119"/>
      <c r="I6" s="119" t="s">
        <v>31</v>
      </c>
      <c r="J6" s="119" t="s">
        <v>37</v>
      </c>
      <c r="K6" s="119" t="s">
        <v>38</v>
      </c>
      <c r="L6" s="119" t="s">
        <v>39</v>
      </c>
      <c r="M6" s="119" t="s">
        <v>40</v>
      </c>
      <c r="N6" s="119" t="s">
        <v>41</v>
      </c>
      <c r="O6" s="122"/>
      <c r="P6" s="119"/>
      <c r="Q6" s="119"/>
      <c r="R6" s="119"/>
      <c r="S6" s="119"/>
      <c r="T6" s="119"/>
    </row>
    <row r="7" ht="18.75" customHeight="1" spans="1:20">
      <c r="A7" s="120" t="s">
        <v>42</v>
      </c>
      <c r="B7" s="14" t="s">
        <v>43</v>
      </c>
      <c r="C7" s="14" t="s">
        <v>44</v>
      </c>
      <c r="D7" s="14" t="s">
        <v>45</v>
      </c>
      <c r="E7" s="120" t="s">
        <v>46</v>
      </c>
      <c r="F7" s="14" t="s">
        <v>47</v>
      </c>
      <c r="G7" s="14" t="s">
        <v>48</v>
      </c>
      <c r="H7" s="120" t="s">
        <v>49</v>
      </c>
      <c r="I7" s="14" t="s">
        <v>50</v>
      </c>
      <c r="J7" s="14">
        <v>10</v>
      </c>
      <c r="K7" s="14">
        <v>11</v>
      </c>
      <c r="L7" s="14">
        <v>12</v>
      </c>
      <c r="M7" s="14">
        <v>13</v>
      </c>
      <c r="N7" s="14">
        <v>14</v>
      </c>
      <c r="O7" s="14">
        <v>15</v>
      </c>
      <c r="P7" s="105">
        <v>16</v>
      </c>
      <c r="Q7" s="105">
        <v>17</v>
      </c>
      <c r="R7" s="105">
        <v>18</v>
      </c>
      <c r="S7" s="105">
        <v>19</v>
      </c>
      <c r="T7" s="105">
        <v>20</v>
      </c>
    </row>
    <row r="8" ht="20.25" customHeight="1" spans="1:20">
      <c r="A8" s="16" t="s">
        <v>51</v>
      </c>
      <c r="B8" s="16" t="s">
        <v>52</v>
      </c>
      <c r="C8" s="17">
        <v>3337.046204</v>
      </c>
      <c r="D8" s="17">
        <v>3147.046204</v>
      </c>
      <c r="E8" s="17">
        <v>3022.983804</v>
      </c>
      <c r="F8" s="17"/>
      <c r="G8" s="17"/>
      <c r="H8" s="94">
        <v>124.0654</v>
      </c>
      <c r="I8" s="17">
        <v>190</v>
      </c>
      <c r="J8" s="17"/>
      <c r="K8" s="17"/>
      <c r="L8" s="17"/>
      <c r="M8" s="17"/>
      <c r="N8" s="17">
        <v>190</v>
      </c>
      <c r="O8" s="17"/>
      <c r="P8" s="124"/>
      <c r="Q8" s="124"/>
      <c r="R8" s="124"/>
      <c r="S8" s="124"/>
      <c r="T8" s="124"/>
    </row>
    <row r="9" ht="20.25" customHeight="1" spans="1:20">
      <c r="A9" s="74" t="s">
        <v>29</v>
      </c>
      <c r="B9" s="74"/>
      <c r="C9" s="17">
        <v>3337.046204</v>
      </c>
      <c r="D9" s="17">
        <v>3147.046204</v>
      </c>
      <c r="E9" s="17">
        <v>3022.983804</v>
      </c>
      <c r="F9" s="17"/>
      <c r="G9" s="17"/>
      <c r="H9" s="17">
        <v>124.0654</v>
      </c>
      <c r="I9" s="17">
        <v>190</v>
      </c>
      <c r="J9" s="17"/>
      <c r="K9" s="17"/>
      <c r="L9" s="17"/>
      <c r="M9" s="17"/>
      <c r="N9" s="17">
        <v>190</v>
      </c>
      <c r="O9" s="17"/>
      <c r="P9" s="124"/>
      <c r="Q9" s="124"/>
      <c r="R9" s="124"/>
      <c r="S9" s="124"/>
      <c r="T9" s="124"/>
    </row>
  </sheetData>
  <mergeCells count="20">
    <mergeCell ref="A2:T2"/>
    <mergeCell ref="A3:D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4"/>
  <sheetViews>
    <sheetView showZeros="0" workbookViewId="0">
      <pane ySplit="1" topLeftCell="A2" activePane="bottomLeft" state="frozen"/>
      <selection/>
      <selection pane="bottomLeft" activeCell="E27" sqref="E27"/>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53</v>
      </c>
    </row>
    <row r="2" ht="37.5" customHeight="1" spans="1:15">
      <c r="A2" s="3" t="s">
        <v>54</v>
      </c>
      <c r="B2" s="3"/>
      <c r="C2" s="3"/>
      <c r="D2" s="3"/>
      <c r="E2" s="3"/>
      <c r="F2" s="3"/>
      <c r="G2" s="3"/>
      <c r="H2" s="3"/>
      <c r="I2" s="3"/>
      <c r="J2" s="3"/>
      <c r="K2" s="97"/>
      <c r="L2" s="97"/>
      <c r="M2" s="97"/>
      <c r="N2" s="97"/>
      <c r="O2" s="97"/>
    </row>
    <row r="3" ht="18.75" customHeight="1" spans="1:15">
      <c r="A3" s="70" t="str">
        <f>"单位名称："&amp;"云南省通海县第二中学"</f>
        <v>单位名称：云南省通海县第二中学</v>
      </c>
      <c r="B3" s="70"/>
      <c r="C3" s="70"/>
      <c r="D3" s="70"/>
      <c r="E3" s="70"/>
      <c r="F3" s="70"/>
      <c r="G3" s="70"/>
      <c r="H3" s="70"/>
      <c r="I3" s="70"/>
      <c r="J3" s="2"/>
      <c r="K3" s="2"/>
      <c r="L3" s="2"/>
      <c r="M3" s="2"/>
      <c r="N3" s="2"/>
      <c r="O3" s="2" t="s">
        <v>26</v>
      </c>
    </row>
    <row r="4" ht="18.75" customHeight="1" spans="1:15">
      <c r="A4" s="13" t="s">
        <v>55</v>
      </c>
      <c r="B4" s="13" t="s">
        <v>56</v>
      </c>
      <c r="C4" s="73" t="s">
        <v>29</v>
      </c>
      <c r="D4" s="73" t="s">
        <v>32</v>
      </c>
      <c r="E4" s="73"/>
      <c r="F4" s="73"/>
      <c r="G4" s="13" t="s">
        <v>33</v>
      </c>
      <c r="H4" s="73" t="s">
        <v>34</v>
      </c>
      <c r="I4" s="13" t="s">
        <v>57</v>
      </c>
      <c r="J4" s="73" t="s">
        <v>36</v>
      </c>
      <c r="K4" s="73"/>
      <c r="L4" s="73"/>
      <c r="M4" s="73"/>
      <c r="N4" s="73"/>
      <c r="O4" s="73"/>
    </row>
    <row r="5" ht="18.75" customHeight="1" spans="1:15">
      <c r="A5" s="13"/>
      <c r="B5" s="13"/>
      <c r="C5" s="73"/>
      <c r="D5" s="73" t="s">
        <v>31</v>
      </c>
      <c r="E5" s="73" t="s">
        <v>58</v>
      </c>
      <c r="F5" s="73" t="s">
        <v>59</v>
      </c>
      <c r="G5" s="13"/>
      <c r="H5" s="73"/>
      <c r="I5" s="13"/>
      <c r="J5" s="73" t="s">
        <v>31</v>
      </c>
      <c r="K5" s="73" t="s">
        <v>60</v>
      </c>
      <c r="L5" s="14" t="s">
        <v>61</v>
      </c>
      <c r="M5" s="14" t="s">
        <v>62</v>
      </c>
      <c r="N5" s="14" t="s">
        <v>63</v>
      </c>
      <c r="O5" s="14" t="s">
        <v>64</v>
      </c>
    </row>
    <row r="6" ht="18.75" customHeight="1" spans="1:15">
      <c r="A6" s="14" t="s">
        <v>42</v>
      </c>
      <c r="B6" s="14" t="s">
        <v>43</v>
      </c>
      <c r="C6" s="14" t="s">
        <v>44</v>
      </c>
      <c r="D6" s="14" t="s">
        <v>45</v>
      </c>
      <c r="E6" s="14" t="s">
        <v>46</v>
      </c>
      <c r="F6" s="14" t="s">
        <v>47</v>
      </c>
      <c r="G6" s="14" t="s">
        <v>48</v>
      </c>
      <c r="H6" s="14" t="s">
        <v>49</v>
      </c>
      <c r="I6" s="14" t="s">
        <v>50</v>
      </c>
      <c r="J6" s="14" t="s">
        <v>65</v>
      </c>
      <c r="K6" s="14">
        <v>11</v>
      </c>
      <c r="L6" s="14">
        <v>12</v>
      </c>
      <c r="M6" s="14">
        <v>13</v>
      </c>
      <c r="N6" s="14">
        <v>14</v>
      </c>
      <c r="O6" s="14">
        <v>15</v>
      </c>
    </row>
    <row r="7" ht="20.25" customHeight="1" spans="1:15">
      <c r="A7" s="16" t="s">
        <v>66</v>
      </c>
      <c r="B7" s="16" t="s">
        <v>67</v>
      </c>
      <c r="C7" s="17">
        <v>2534.235524</v>
      </c>
      <c r="D7" s="17">
        <v>2220.173124</v>
      </c>
      <c r="E7" s="17">
        <v>1971.690124</v>
      </c>
      <c r="F7" s="17">
        <v>248.483</v>
      </c>
      <c r="G7" s="17"/>
      <c r="H7" s="17"/>
      <c r="I7" s="17">
        <v>124.0654</v>
      </c>
      <c r="J7" s="17">
        <v>190</v>
      </c>
      <c r="K7" s="17"/>
      <c r="L7" s="17"/>
      <c r="M7" s="17"/>
      <c r="N7" s="17"/>
      <c r="O7" s="17">
        <v>190</v>
      </c>
    </row>
    <row r="8" ht="20.25" customHeight="1" spans="1:15">
      <c r="A8" s="109" t="s">
        <v>68</v>
      </c>
      <c r="B8" s="109" t="s">
        <v>69</v>
      </c>
      <c r="C8" s="17">
        <v>2534.235524</v>
      </c>
      <c r="D8" s="17">
        <v>2220.173124</v>
      </c>
      <c r="E8" s="17">
        <v>1971.690124</v>
      </c>
      <c r="F8" s="17">
        <v>248.483</v>
      </c>
      <c r="G8" s="17"/>
      <c r="H8" s="17"/>
      <c r="I8" s="17">
        <v>124.0654</v>
      </c>
      <c r="J8" s="17">
        <v>190</v>
      </c>
      <c r="K8" s="17"/>
      <c r="L8" s="17"/>
      <c r="M8" s="17"/>
      <c r="N8" s="17"/>
      <c r="O8" s="17">
        <v>190</v>
      </c>
    </row>
    <row r="9" ht="20.25" customHeight="1" spans="1:15">
      <c r="A9" s="110" t="s">
        <v>70</v>
      </c>
      <c r="B9" s="110" t="s">
        <v>71</v>
      </c>
      <c r="C9" s="17">
        <v>2534.235524</v>
      </c>
      <c r="D9" s="17">
        <v>2220.173124</v>
      </c>
      <c r="E9" s="17">
        <v>1971.690124</v>
      </c>
      <c r="F9" s="17">
        <v>248.483</v>
      </c>
      <c r="G9" s="17"/>
      <c r="H9" s="17"/>
      <c r="I9" s="17">
        <v>124.0654</v>
      </c>
      <c r="J9" s="17">
        <v>190</v>
      </c>
      <c r="K9" s="17"/>
      <c r="L9" s="17"/>
      <c r="M9" s="17"/>
      <c r="N9" s="17"/>
      <c r="O9" s="17">
        <v>190</v>
      </c>
    </row>
    <row r="10" ht="20.25" customHeight="1" spans="1:15">
      <c r="A10" s="16" t="s">
        <v>72</v>
      </c>
      <c r="B10" s="16" t="s">
        <v>73</v>
      </c>
      <c r="C10" s="17">
        <v>353.565984</v>
      </c>
      <c r="D10" s="17">
        <v>353.565984</v>
      </c>
      <c r="E10" s="17">
        <v>344.481984</v>
      </c>
      <c r="F10" s="17">
        <v>9.084</v>
      </c>
      <c r="G10" s="17"/>
      <c r="H10" s="17"/>
      <c r="I10" s="17"/>
      <c r="J10" s="17"/>
      <c r="K10" s="17"/>
      <c r="L10" s="17"/>
      <c r="M10" s="17"/>
      <c r="N10" s="17"/>
      <c r="O10" s="17"/>
    </row>
    <row r="11" ht="20.25" customHeight="1" spans="1:15">
      <c r="A11" s="109" t="s">
        <v>74</v>
      </c>
      <c r="B11" s="109" t="s">
        <v>75</v>
      </c>
      <c r="C11" s="17">
        <v>344.481984</v>
      </c>
      <c r="D11" s="17">
        <v>344.481984</v>
      </c>
      <c r="E11" s="17">
        <v>344.481984</v>
      </c>
      <c r="F11" s="17"/>
      <c r="G11" s="17"/>
      <c r="H11" s="17"/>
      <c r="I11" s="17"/>
      <c r="J11" s="17"/>
      <c r="K11" s="17"/>
      <c r="L11" s="17"/>
      <c r="M11" s="17"/>
      <c r="N11" s="17"/>
      <c r="O11" s="17"/>
    </row>
    <row r="12" ht="20.25" customHeight="1" spans="1:15">
      <c r="A12" s="110" t="s">
        <v>76</v>
      </c>
      <c r="B12" s="110" t="s">
        <v>77</v>
      </c>
      <c r="C12" s="17">
        <v>64.8</v>
      </c>
      <c r="D12" s="17">
        <v>64.8</v>
      </c>
      <c r="E12" s="17">
        <v>64.8</v>
      </c>
      <c r="F12" s="17"/>
      <c r="G12" s="17"/>
      <c r="H12" s="17"/>
      <c r="I12" s="17"/>
      <c r="J12" s="17"/>
      <c r="K12" s="17"/>
      <c r="L12" s="17"/>
      <c r="M12" s="17"/>
      <c r="N12" s="17"/>
      <c r="O12" s="17"/>
    </row>
    <row r="13" ht="20.25" customHeight="1" spans="1:15">
      <c r="A13" s="110" t="s">
        <v>78</v>
      </c>
      <c r="B13" s="110" t="s">
        <v>79</v>
      </c>
      <c r="C13" s="17">
        <v>279.685984</v>
      </c>
      <c r="D13" s="17">
        <v>279.685984</v>
      </c>
      <c r="E13" s="17">
        <v>279.681984</v>
      </c>
      <c r="F13" s="17"/>
      <c r="G13" s="17"/>
      <c r="H13" s="17"/>
      <c r="I13" s="17"/>
      <c r="J13" s="17"/>
      <c r="K13" s="17"/>
      <c r="L13" s="17"/>
      <c r="M13" s="17"/>
      <c r="N13" s="17"/>
      <c r="O13" s="17"/>
    </row>
    <row r="14" ht="20.25" customHeight="1" spans="1:15">
      <c r="A14" s="109" t="s">
        <v>80</v>
      </c>
      <c r="B14" s="109" t="s">
        <v>81</v>
      </c>
      <c r="C14" s="17">
        <v>9.084</v>
      </c>
      <c r="D14" s="17">
        <v>9.084</v>
      </c>
      <c r="E14" s="17"/>
      <c r="F14" s="17">
        <v>9.084</v>
      </c>
      <c r="G14" s="17"/>
      <c r="H14" s="17"/>
      <c r="I14" s="17"/>
      <c r="J14" s="17"/>
      <c r="K14" s="17"/>
      <c r="L14" s="17"/>
      <c r="M14" s="17"/>
      <c r="N14" s="17"/>
      <c r="O14" s="17"/>
    </row>
    <row r="15" ht="20.25" customHeight="1" spans="1:15">
      <c r="A15" s="110" t="s">
        <v>82</v>
      </c>
      <c r="B15" s="110" t="s">
        <v>83</v>
      </c>
      <c r="C15" s="17">
        <v>9.084</v>
      </c>
      <c r="D15" s="17">
        <v>9.084</v>
      </c>
      <c r="E15" s="17"/>
      <c r="F15" s="17">
        <v>9.084</v>
      </c>
      <c r="G15" s="17"/>
      <c r="H15" s="17"/>
      <c r="I15" s="17"/>
      <c r="J15" s="17"/>
      <c r="K15" s="17"/>
      <c r="L15" s="17"/>
      <c r="M15" s="17"/>
      <c r="N15" s="17"/>
      <c r="O15" s="17"/>
    </row>
    <row r="16" ht="20.25" customHeight="1" spans="1:15">
      <c r="A16" s="16" t="s">
        <v>84</v>
      </c>
      <c r="B16" s="16" t="s">
        <v>85</v>
      </c>
      <c r="C16" s="17">
        <v>242.104296</v>
      </c>
      <c r="D16" s="17">
        <v>242.104296</v>
      </c>
      <c r="E16" s="17">
        <v>242.104296</v>
      </c>
      <c r="F16" s="17"/>
      <c r="G16" s="17"/>
      <c r="H16" s="17"/>
      <c r="I16" s="17"/>
      <c r="J16" s="17"/>
      <c r="K16" s="17"/>
      <c r="L16" s="17"/>
      <c r="M16" s="17"/>
      <c r="N16" s="17"/>
      <c r="O16" s="17"/>
    </row>
    <row r="17" ht="20.25" customHeight="1" spans="1:15">
      <c r="A17" s="109" t="s">
        <v>86</v>
      </c>
      <c r="B17" s="109" t="s">
        <v>87</v>
      </c>
      <c r="C17" s="17">
        <v>242.104296</v>
      </c>
      <c r="D17" s="17">
        <v>242.104296</v>
      </c>
      <c r="E17" s="17">
        <v>242.104296</v>
      </c>
      <c r="F17" s="17"/>
      <c r="G17" s="17"/>
      <c r="H17" s="17"/>
      <c r="I17" s="17"/>
      <c r="J17" s="17"/>
      <c r="K17" s="17"/>
      <c r="L17" s="17"/>
      <c r="M17" s="17"/>
      <c r="N17" s="17"/>
      <c r="O17" s="17"/>
    </row>
    <row r="18" ht="20.25" customHeight="1" spans="1:15">
      <c r="A18" s="110" t="s">
        <v>88</v>
      </c>
      <c r="B18" s="110" t="s">
        <v>89</v>
      </c>
      <c r="C18" s="17">
        <v>145.085029</v>
      </c>
      <c r="D18" s="17">
        <v>145.085029</v>
      </c>
      <c r="E18" s="17">
        <v>145.085029</v>
      </c>
      <c r="F18" s="17"/>
      <c r="G18" s="17"/>
      <c r="H18" s="17"/>
      <c r="I18" s="17"/>
      <c r="J18" s="17"/>
      <c r="K18" s="17"/>
      <c r="L18" s="17"/>
      <c r="M18" s="17"/>
      <c r="N18" s="17"/>
      <c r="O18" s="17"/>
    </row>
    <row r="19" ht="20.25" customHeight="1" spans="1:15">
      <c r="A19" s="110" t="s">
        <v>90</v>
      </c>
      <c r="B19" s="110" t="s">
        <v>91</v>
      </c>
      <c r="C19" s="17">
        <v>84.824527</v>
      </c>
      <c r="D19" s="17">
        <v>84.824527</v>
      </c>
      <c r="E19" s="17">
        <v>84.824527</v>
      </c>
      <c r="F19" s="17"/>
      <c r="G19" s="17"/>
      <c r="H19" s="17"/>
      <c r="I19" s="17"/>
      <c r="J19" s="17"/>
      <c r="K19" s="17"/>
      <c r="L19" s="17"/>
      <c r="M19" s="17"/>
      <c r="N19" s="17"/>
      <c r="O19" s="17"/>
    </row>
    <row r="20" ht="20.25" customHeight="1" spans="1:15">
      <c r="A20" s="110" t="s">
        <v>92</v>
      </c>
      <c r="B20" s="110" t="s">
        <v>93</v>
      </c>
      <c r="C20" s="17">
        <v>12.19474</v>
      </c>
      <c r="D20" s="17">
        <v>12.19474</v>
      </c>
      <c r="E20" s="17">
        <v>12.19474</v>
      </c>
      <c r="F20" s="17"/>
      <c r="G20" s="17"/>
      <c r="H20" s="17"/>
      <c r="I20" s="17"/>
      <c r="J20" s="17"/>
      <c r="K20" s="17"/>
      <c r="L20" s="17"/>
      <c r="M20" s="17"/>
      <c r="N20" s="17"/>
      <c r="O20" s="17"/>
    </row>
    <row r="21" ht="20.25" customHeight="1" spans="1:15">
      <c r="A21" s="16" t="s">
        <v>94</v>
      </c>
      <c r="B21" s="16" t="s">
        <v>95</v>
      </c>
      <c r="C21" s="17">
        <v>207.1404</v>
      </c>
      <c r="D21" s="17">
        <v>207.1404</v>
      </c>
      <c r="E21" s="17">
        <v>207.1404</v>
      </c>
      <c r="F21" s="17"/>
      <c r="G21" s="17"/>
      <c r="H21" s="17"/>
      <c r="I21" s="17"/>
      <c r="J21" s="17"/>
      <c r="K21" s="17"/>
      <c r="L21" s="17"/>
      <c r="M21" s="17"/>
      <c r="N21" s="17"/>
      <c r="O21" s="17"/>
    </row>
    <row r="22" ht="20.25" customHeight="1" spans="1:15">
      <c r="A22" s="109" t="s">
        <v>96</v>
      </c>
      <c r="B22" s="109" t="s">
        <v>97</v>
      </c>
      <c r="C22" s="17">
        <v>207.1404</v>
      </c>
      <c r="D22" s="17">
        <v>207.1404</v>
      </c>
      <c r="E22" s="17">
        <v>207.1404</v>
      </c>
      <c r="F22" s="17"/>
      <c r="G22" s="17"/>
      <c r="H22" s="17"/>
      <c r="I22" s="17"/>
      <c r="J22" s="17"/>
      <c r="K22" s="17"/>
      <c r="L22" s="17"/>
      <c r="M22" s="17"/>
      <c r="N22" s="17"/>
      <c r="O22" s="17"/>
    </row>
    <row r="23" ht="20.25" customHeight="1" spans="1:15">
      <c r="A23" s="110" t="s">
        <v>98</v>
      </c>
      <c r="B23" s="110" t="s">
        <v>99</v>
      </c>
      <c r="C23" s="17">
        <v>207.1404</v>
      </c>
      <c r="D23" s="17">
        <v>207.1404</v>
      </c>
      <c r="E23" s="17">
        <v>207.1404</v>
      </c>
      <c r="F23" s="17"/>
      <c r="G23" s="17"/>
      <c r="H23" s="17"/>
      <c r="I23" s="17"/>
      <c r="J23" s="17"/>
      <c r="K23" s="17"/>
      <c r="L23" s="17"/>
      <c r="M23" s="17"/>
      <c r="N23" s="17"/>
      <c r="O23" s="17"/>
    </row>
    <row r="24" ht="20.25" customHeight="1" spans="1:15">
      <c r="A24" s="74" t="s">
        <v>100</v>
      </c>
      <c r="B24" s="74"/>
      <c r="C24" s="17">
        <v>3337.046204</v>
      </c>
      <c r="D24" s="17">
        <v>3022.983804</v>
      </c>
      <c r="E24" s="17">
        <v>2765.416804</v>
      </c>
      <c r="F24" s="17">
        <v>257.56</v>
      </c>
      <c r="G24" s="17"/>
      <c r="H24" s="17"/>
      <c r="I24" s="17">
        <v>124.0654</v>
      </c>
      <c r="J24" s="17">
        <v>190</v>
      </c>
      <c r="K24" s="17"/>
      <c r="L24" s="17"/>
      <c r="M24" s="17"/>
      <c r="N24" s="17"/>
      <c r="O24" s="17">
        <v>190</v>
      </c>
    </row>
  </sheetData>
  <mergeCells count="11">
    <mergeCell ref="A2:O2"/>
    <mergeCell ref="A3:I3"/>
    <mergeCell ref="D4:F4"/>
    <mergeCell ref="J4:O4"/>
    <mergeCell ref="A24:B24"/>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pane ySplit="1" topLeftCell="A2" activePane="bottomLeft" state="frozen"/>
      <selection/>
      <selection pane="bottomLeft" activeCell="A31" sqref="A31"/>
    </sheetView>
  </sheetViews>
  <sheetFormatPr defaultColWidth="8.85" defaultRowHeight="15" customHeight="1" outlineLevelCol="3"/>
  <cols>
    <col min="1" max="4" width="35.7083333333333" customWidth="1"/>
  </cols>
  <sheetData>
    <row r="1" ht="18.75" customHeight="1" spans="1:4">
      <c r="A1" s="1"/>
      <c r="B1" s="1"/>
      <c r="C1" s="1"/>
      <c r="D1" s="5" t="s">
        <v>101</v>
      </c>
    </row>
    <row r="2" ht="45" customHeight="1" spans="1:4">
      <c r="A2" s="3" t="s">
        <v>102</v>
      </c>
      <c r="B2" s="3"/>
      <c r="C2" s="3"/>
      <c r="D2" s="3"/>
    </row>
    <row r="3" ht="18.75" customHeight="1" spans="1:4">
      <c r="A3" s="4" t="str">
        <f>"单位名称："&amp;"云南省通海县第二中学"</f>
        <v>单位名称：云南省通海县第二中学</v>
      </c>
      <c r="B3" s="4"/>
      <c r="C3" s="112"/>
      <c r="D3" s="5" t="s">
        <v>2</v>
      </c>
    </row>
    <row r="4" ht="22.5" customHeight="1" spans="1:4">
      <c r="A4" s="7" t="s">
        <v>3</v>
      </c>
      <c r="B4" s="7"/>
      <c r="C4" s="7" t="s">
        <v>4</v>
      </c>
      <c r="D4" s="7"/>
    </row>
    <row r="5" ht="18.75" customHeight="1" spans="1:4">
      <c r="A5" s="7" t="s">
        <v>5</v>
      </c>
      <c r="B5" s="7" t="s">
        <v>103</v>
      </c>
      <c r="C5" s="7" t="s">
        <v>104</v>
      </c>
      <c r="D5" s="7" t="s">
        <v>103</v>
      </c>
    </row>
    <row r="6" ht="18.75" customHeight="1" spans="1:4">
      <c r="A6" s="7"/>
      <c r="B6" s="7"/>
      <c r="C6" s="7"/>
      <c r="D6" s="7"/>
    </row>
    <row r="7" ht="22.5" customHeight="1" spans="1:4">
      <c r="A7" s="15" t="s">
        <v>105</v>
      </c>
      <c r="B7" s="17">
        <v>3022.983804</v>
      </c>
      <c r="C7" s="15" t="s">
        <v>106</v>
      </c>
      <c r="D7" s="17">
        <v>3022.983804</v>
      </c>
    </row>
    <row r="8" ht="22.5" customHeight="1" spans="1:4">
      <c r="A8" s="15" t="s">
        <v>107</v>
      </c>
      <c r="B8" s="17">
        <v>3022.983804</v>
      </c>
      <c r="C8" s="15" t="str">
        <f>"（"&amp;"一"&amp;"）"&amp;"教育支出"</f>
        <v>（一）教育支出</v>
      </c>
      <c r="D8" s="17">
        <v>2220.173124</v>
      </c>
    </row>
    <row r="9" ht="22.5" customHeight="1" spans="1:4">
      <c r="A9" s="15" t="s">
        <v>108</v>
      </c>
      <c r="B9" s="17"/>
      <c r="C9" s="15" t="str">
        <f>"（"&amp;"二"&amp;"）"&amp;"社会保障和就业支出"</f>
        <v>（二）社会保障和就业支出</v>
      </c>
      <c r="D9" s="17">
        <v>353.565984</v>
      </c>
    </row>
    <row r="10" ht="22.5" customHeight="1" spans="1:4">
      <c r="A10" s="15" t="s">
        <v>109</v>
      </c>
      <c r="B10" s="17"/>
      <c r="C10" s="15" t="str">
        <f>"（"&amp;"三"&amp;"）"&amp;"卫生健康支出"</f>
        <v>（三）卫生健康支出</v>
      </c>
      <c r="D10" s="17">
        <v>242.104296</v>
      </c>
    </row>
    <row r="11" ht="22.5" customHeight="1" spans="1:4">
      <c r="A11" s="15" t="s">
        <v>110</v>
      </c>
      <c r="B11" s="17"/>
      <c r="C11" s="15" t="str">
        <f>"（"&amp;"四"&amp;"）"&amp;"住房保障支出"</f>
        <v>（四）住房保障支出</v>
      </c>
      <c r="D11" s="17">
        <v>207.1404</v>
      </c>
    </row>
    <row r="12" ht="22.5" customHeight="1" spans="1:4">
      <c r="A12" s="15" t="s">
        <v>107</v>
      </c>
      <c r="B12" s="17"/>
      <c r="C12" s="15"/>
      <c r="D12" s="17"/>
    </row>
    <row r="13" ht="22.5" customHeight="1" spans="1:4">
      <c r="A13" s="15" t="s">
        <v>108</v>
      </c>
      <c r="B13" s="17"/>
      <c r="C13" s="15"/>
      <c r="D13" s="17"/>
    </row>
    <row r="14" ht="22.5" customHeight="1" spans="1:4">
      <c r="A14" s="15" t="s">
        <v>109</v>
      </c>
      <c r="B14" s="17"/>
      <c r="C14" s="15"/>
      <c r="D14" s="17"/>
    </row>
    <row r="15" ht="22.5" customHeight="1" spans="1:4">
      <c r="A15" s="113"/>
      <c r="B15" s="17"/>
      <c r="C15" s="15" t="s">
        <v>111</v>
      </c>
      <c r="D15" s="17"/>
    </row>
    <row r="16" ht="22.5" customHeight="1" spans="1:4">
      <c r="A16" s="114" t="s">
        <v>112</v>
      </c>
      <c r="B16" s="115">
        <v>3022.983804</v>
      </c>
      <c r="C16" s="116" t="s">
        <v>113</v>
      </c>
      <c r="D16" s="115">
        <v>3022.983804</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4"/>
  <sheetViews>
    <sheetView showZeros="0" workbookViewId="0">
      <pane ySplit="1" topLeftCell="A2" activePane="bottomLeft" state="frozen"/>
      <selection/>
      <selection pane="bottomLeft" activeCell="K14" sqref="K14"/>
    </sheetView>
  </sheetViews>
  <sheetFormatPr defaultColWidth="8.85" defaultRowHeight="15" customHeight="1" outlineLevelCol="6"/>
  <cols>
    <col min="1" max="1" width="21.425" customWidth="1"/>
    <col min="2" max="2" width="28.575" customWidth="1"/>
    <col min="3" max="4" width="21.425" style="80" customWidth="1"/>
    <col min="5" max="7" width="21.425" customWidth="1"/>
  </cols>
  <sheetData>
    <row r="1" ht="18.75" customHeight="1" spans="1:7">
      <c r="A1" s="1"/>
      <c r="B1" s="1"/>
      <c r="C1" s="82"/>
      <c r="D1" s="82"/>
      <c r="E1" s="1"/>
      <c r="F1" s="1"/>
      <c r="G1" s="69" t="s">
        <v>114</v>
      </c>
    </row>
    <row r="2" ht="37.5" customHeight="1" spans="1:7">
      <c r="A2" s="3" t="s">
        <v>115</v>
      </c>
      <c r="B2" s="3"/>
      <c r="C2" s="90"/>
      <c r="D2" s="90"/>
      <c r="E2" s="3"/>
      <c r="F2" s="3"/>
      <c r="G2" s="3"/>
    </row>
    <row r="3" ht="18.75" customHeight="1" spans="1:7">
      <c r="A3" s="70" t="str">
        <f>"单位名称："&amp;"云南省通海县第二中学"</f>
        <v>单位名称：云南省通海县第二中学</v>
      </c>
      <c r="B3" s="70"/>
      <c r="C3" s="107"/>
      <c r="D3" s="108"/>
      <c r="E3" s="71"/>
      <c r="F3" s="71"/>
      <c r="G3" s="72" t="s">
        <v>26</v>
      </c>
    </row>
    <row r="4" ht="18.75" customHeight="1" spans="1:7">
      <c r="A4" s="13" t="s">
        <v>116</v>
      </c>
      <c r="B4" s="13" t="s">
        <v>56</v>
      </c>
      <c r="C4" s="87" t="s">
        <v>29</v>
      </c>
      <c r="D4" s="87" t="s">
        <v>58</v>
      </c>
      <c r="E4" s="73"/>
      <c r="F4" s="73"/>
      <c r="G4" s="13" t="s">
        <v>59</v>
      </c>
    </row>
    <row r="5" ht="18.75" customHeight="1" spans="1:7">
      <c r="A5" s="13" t="s">
        <v>55</v>
      </c>
      <c r="B5" s="13" t="s">
        <v>56</v>
      </c>
      <c r="C5" s="87"/>
      <c r="D5" s="87" t="s">
        <v>31</v>
      </c>
      <c r="E5" s="73" t="s">
        <v>117</v>
      </c>
      <c r="F5" s="73" t="s">
        <v>118</v>
      </c>
      <c r="G5" s="13"/>
    </row>
    <row r="6" ht="18.75" customHeight="1" spans="1:7">
      <c r="A6" s="14" t="s">
        <v>42</v>
      </c>
      <c r="B6" s="14" t="s">
        <v>43</v>
      </c>
      <c r="C6" s="88" t="s">
        <v>44</v>
      </c>
      <c r="D6" s="88" t="s">
        <v>45</v>
      </c>
      <c r="E6" s="14" t="s">
        <v>46</v>
      </c>
      <c r="F6" s="14" t="s">
        <v>47</v>
      </c>
      <c r="G6" s="14" t="s">
        <v>48</v>
      </c>
    </row>
    <row r="7" ht="20.25" customHeight="1" spans="1:7">
      <c r="A7" s="16" t="s">
        <v>66</v>
      </c>
      <c r="B7" s="16" t="s">
        <v>67</v>
      </c>
      <c r="C7" s="94">
        <v>2220.173124</v>
      </c>
      <c r="D7" s="94">
        <v>1971.690124</v>
      </c>
      <c r="E7" s="17">
        <v>1944.710124</v>
      </c>
      <c r="F7" s="17">
        <v>26.98</v>
      </c>
      <c r="G7" s="17">
        <v>248.483</v>
      </c>
    </row>
    <row r="8" ht="20.25" customHeight="1" spans="1:7">
      <c r="A8" s="109" t="s">
        <v>68</v>
      </c>
      <c r="B8" s="109" t="s">
        <v>69</v>
      </c>
      <c r="C8" s="94">
        <v>2220.173124</v>
      </c>
      <c r="D8" s="94">
        <v>1971.690124</v>
      </c>
      <c r="E8" s="17">
        <v>1944.710124</v>
      </c>
      <c r="F8" s="17">
        <v>26.98</v>
      </c>
      <c r="G8" s="17">
        <v>248.483</v>
      </c>
    </row>
    <row r="9" ht="20.25" customHeight="1" spans="1:7">
      <c r="A9" s="110" t="s">
        <v>70</v>
      </c>
      <c r="B9" s="110" t="s">
        <v>71</v>
      </c>
      <c r="C9" s="94">
        <v>2220.173124</v>
      </c>
      <c r="D9" s="94">
        <v>1971.690124</v>
      </c>
      <c r="E9" s="17">
        <v>1944.710124</v>
      </c>
      <c r="F9" s="17">
        <v>26.98</v>
      </c>
      <c r="G9" s="17">
        <v>248.483</v>
      </c>
    </row>
    <row r="10" ht="20.25" customHeight="1" spans="1:7">
      <c r="A10" s="16" t="s">
        <v>72</v>
      </c>
      <c r="B10" s="16" t="s">
        <v>73</v>
      </c>
      <c r="C10" s="94">
        <v>353.565984</v>
      </c>
      <c r="D10" s="94">
        <v>344.485984</v>
      </c>
      <c r="E10" s="17">
        <v>344.481984</v>
      </c>
      <c r="F10" s="17"/>
      <c r="G10" s="17">
        <v>9.084</v>
      </c>
    </row>
    <row r="11" ht="20.25" customHeight="1" spans="1:7">
      <c r="A11" s="109" t="s">
        <v>74</v>
      </c>
      <c r="B11" s="109" t="s">
        <v>75</v>
      </c>
      <c r="C11" s="94">
        <v>344.485984</v>
      </c>
      <c r="D11" s="94">
        <v>344.485984</v>
      </c>
      <c r="E11" s="17">
        <v>344.481984</v>
      </c>
      <c r="F11" s="17"/>
      <c r="G11" s="17"/>
    </row>
    <row r="12" ht="20.25" customHeight="1" spans="1:7">
      <c r="A12" s="110" t="s">
        <v>76</v>
      </c>
      <c r="B12" s="110" t="s">
        <v>77</v>
      </c>
      <c r="C12" s="94">
        <v>64.8</v>
      </c>
      <c r="D12" s="94">
        <v>64.8</v>
      </c>
      <c r="E12" s="17">
        <v>64.8</v>
      </c>
      <c r="F12" s="17"/>
      <c r="G12" s="17"/>
    </row>
    <row r="13" ht="20.25" customHeight="1" spans="1:7">
      <c r="A13" s="110" t="s">
        <v>78</v>
      </c>
      <c r="B13" s="110" t="s">
        <v>79</v>
      </c>
      <c r="C13" s="94">
        <v>279.685984</v>
      </c>
      <c r="D13" s="94">
        <v>279.685984</v>
      </c>
      <c r="E13" s="17">
        <v>279.681984</v>
      </c>
      <c r="F13" s="17"/>
      <c r="G13" s="17"/>
    </row>
    <row r="14" ht="20.25" customHeight="1" spans="1:7">
      <c r="A14" s="109" t="s">
        <v>80</v>
      </c>
      <c r="B14" s="109" t="s">
        <v>81</v>
      </c>
      <c r="C14" s="94">
        <v>9.084</v>
      </c>
      <c r="D14" s="94"/>
      <c r="E14" s="17"/>
      <c r="F14" s="17"/>
      <c r="G14" s="17">
        <v>9.084</v>
      </c>
    </row>
    <row r="15" ht="20.25" customHeight="1" spans="1:7">
      <c r="A15" s="110" t="s">
        <v>82</v>
      </c>
      <c r="B15" s="110" t="s">
        <v>83</v>
      </c>
      <c r="C15" s="94">
        <v>9.084</v>
      </c>
      <c r="D15" s="94"/>
      <c r="E15" s="17"/>
      <c r="F15" s="17"/>
      <c r="G15" s="17">
        <v>9.084</v>
      </c>
    </row>
    <row r="16" ht="20.25" customHeight="1" spans="1:7">
      <c r="A16" s="16" t="s">
        <v>84</v>
      </c>
      <c r="B16" s="16" t="s">
        <v>85</v>
      </c>
      <c r="C16" s="94">
        <v>242.104296</v>
      </c>
      <c r="D16" s="94">
        <v>242.104296</v>
      </c>
      <c r="E16" s="17">
        <v>242.104296</v>
      </c>
      <c r="F16" s="17"/>
      <c r="G16" s="17"/>
    </row>
    <row r="17" ht="20.25" customHeight="1" spans="1:7">
      <c r="A17" s="109" t="s">
        <v>86</v>
      </c>
      <c r="B17" s="109" t="s">
        <v>87</v>
      </c>
      <c r="C17" s="94">
        <v>242.104296</v>
      </c>
      <c r="D17" s="94">
        <v>242.104296</v>
      </c>
      <c r="E17" s="17">
        <v>242.104296</v>
      </c>
      <c r="F17" s="17"/>
      <c r="G17" s="17"/>
    </row>
    <row r="18" ht="20.25" customHeight="1" spans="1:7">
      <c r="A18" s="110" t="s">
        <v>88</v>
      </c>
      <c r="B18" s="110" t="s">
        <v>89</v>
      </c>
      <c r="C18" s="94">
        <v>145.085029</v>
      </c>
      <c r="D18" s="94">
        <v>145.085029</v>
      </c>
      <c r="E18" s="17">
        <v>145.085029</v>
      </c>
      <c r="F18" s="17"/>
      <c r="G18" s="17"/>
    </row>
    <row r="19" ht="20.25" customHeight="1" spans="1:7">
      <c r="A19" s="110" t="s">
        <v>90</v>
      </c>
      <c r="B19" s="110" t="s">
        <v>91</v>
      </c>
      <c r="C19" s="94">
        <v>84.824527</v>
      </c>
      <c r="D19" s="94">
        <v>84.824527</v>
      </c>
      <c r="E19" s="17">
        <v>84.824527</v>
      </c>
      <c r="F19" s="17"/>
      <c r="G19" s="17"/>
    </row>
    <row r="20" ht="20.25" customHeight="1" spans="1:7">
      <c r="A20" s="110" t="s">
        <v>92</v>
      </c>
      <c r="B20" s="110" t="s">
        <v>93</v>
      </c>
      <c r="C20" s="94">
        <v>12.19474</v>
      </c>
      <c r="D20" s="94">
        <v>12.19474</v>
      </c>
      <c r="E20" s="17">
        <v>12.19474</v>
      </c>
      <c r="F20" s="17"/>
      <c r="G20" s="17"/>
    </row>
    <row r="21" ht="20.25" customHeight="1" spans="1:7">
      <c r="A21" s="16" t="s">
        <v>94</v>
      </c>
      <c r="B21" s="16" t="s">
        <v>95</v>
      </c>
      <c r="C21" s="94">
        <v>207.1404</v>
      </c>
      <c r="D21" s="94">
        <v>207.1404</v>
      </c>
      <c r="E21" s="17">
        <v>207.1404</v>
      </c>
      <c r="F21" s="17"/>
      <c r="G21" s="17"/>
    </row>
    <row r="22" ht="20.25" customHeight="1" spans="1:7">
      <c r="A22" s="109" t="s">
        <v>96</v>
      </c>
      <c r="B22" s="109" t="s">
        <v>97</v>
      </c>
      <c r="C22" s="94">
        <v>207.1404</v>
      </c>
      <c r="D22" s="94">
        <v>207.1404</v>
      </c>
      <c r="E22" s="17">
        <v>207.1404</v>
      </c>
      <c r="F22" s="17"/>
      <c r="G22" s="17"/>
    </row>
    <row r="23" ht="20.25" customHeight="1" spans="1:7">
      <c r="A23" s="110" t="s">
        <v>98</v>
      </c>
      <c r="B23" s="110" t="s">
        <v>99</v>
      </c>
      <c r="C23" s="94">
        <v>207.1404</v>
      </c>
      <c r="D23" s="94">
        <v>207.1404</v>
      </c>
      <c r="E23" s="17">
        <v>207.1404</v>
      </c>
      <c r="F23" s="17"/>
      <c r="G23" s="17"/>
    </row>
    <row r="24" ht="20.25" customHeight="1" spans="1:7">
      <c r="A24" s="74" t="s">
        <v>100</v>
      </c>
      <c r="B24" s="74"/>
      <c r="C24" s="111">
        <v>3022.983804</v>
      </c>
      <c r="D24" s="111">
        <v>2765.416804</v>
      </c>
      <c r="E24" s="75">
        <v>2738.436804</v>
      </c>
      <c r="F24" s="75">
        <v>26.98</v>
      </c>
      <c r="G24" s="75">
        <v>257.56</v>
      </c>
    </row>
  </sheetData>
  <mergeCells count="7">
    <mergeCell ref="A2:G2"/>
    <mergeCell ref="A3:C3"/>
    <mergeCell ref="A4:B4"/>
    <mergeCell ref="D4:F4"/>
    <mergeCell ref="A24:B24"/>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pane ySplit="1" topLeftCell="A2" activePane="bottomLeft" state="frozen"/>
      <selection/>
      <selection pane="bottomLeft" activeCell="E16" sqref="E16"/>
    </sheetView>
  </sheetViews>
  <sheetFormatPr defaultColWidth="8.85" defaultRowHeight="15" customHeight="1" outlineLevelRow="6" outlineLevelCol="5"/>
  <cols>
    <col min="1" max="6" width="28.575" customWidth="1"/>
  </cols>
  <sheetData>
    <row r="1" ht="18.75" customHeight="1" spans="1:6">
      <c r="A1" s="100"/>
      <c r="B1" s="100"/>
      <c r="C1" s="101"/>
      <c r="D1" s="1"/>
      <c r="E1" s="1"/>
      <c r="F1" s="102" t="s">
        <v>119</v>
      </c>
    </row>
    <row r="2" ht="41.25" customHeight="1" spans="1:6">
      <c r="A2" s="103" t="s">
        <v>120</v>
      </c>
      <c r="B2" s="103"/>
      <c r="C2" s="103"/>
      <c r="D2" s="103"/>
      <c r="E2" s="103"/>
      <c r="F2" s="103"/>
    </row>
    <row r="3" ht="18.75" customHeight="1" spans="1:6">
      <c r="A3" s="4" t="str">
        <f>"单位名称："&amp;"云南省通海县第二中学"</f>
        <v>单位名称：云南省通海县第二中学</v>
      </c>
      <c r="B3" s="4"/>
      <c r="C3" s="4"/>
      <c r="D3" s="104"/>
      <c r="E3" s="1"/>
      <c r="F3" s="102" t="s">
        <v>26</v>
      </c>
    </row>
    <row r="4" ht="18.75" customHeight="1" spans="1:6">
      <c r="A4" s="13" t="s">
        <v>121</v>
      </c>
      <c r="B4" s="73" t="s">
        <v>122</v>
      </c>
      <c r="C4" s="73" t="s">
        <v>123</v>
      </c>
      <c r="D4" s="73"/>
      <c r="E4" s="73"/>
      <c r="F4" s="73" t="s">
        <v>124</v>
      </c>
    </row>
    <row r="5" ht="18.75" customHeight="1" spans="1:6">
      <c r="A5" s="13"/>
      <c r="B5" s="73"/>
      <c r="C5" s="73" t="s">
        <v>31</v>
      </c>
      <c r="D5" s="73" t="s">
        <v>125</v>
      </c>
      <c r="E5" s="73" t="s">
        <v>126</v>
      </c>
      <c r="F5" s="73"/>
    </row>
    <row r="6" ht="18.75" customHeight="1" spans="1:6">
      <c r="A6" s="105" t="s">
        <v>43</v>
      </c>
      <c r="B6" s="106" t="s">
        <v>44</v>
      </c>
      <c r="C6" s="105" t="s">
        <v>45</v>
      </c>
      <c r="D6" s="105" t="s">
        <v>46</v>
      </c>
      <c r="E6" s="105" t="s">
        <v>47</v>
      </c>
      <c r="F6" s="105">
        <v>7</v>
      </c>
    </row>
    <row r="7" ht="20.25" customHeight="1" spans="1:6">
      <c r="A7" s="17"/>
      <c r="B7" s="17"/>
      <c r="C7" s="17"/>
      <c r="D7" s="17"/>
      <c r="E7" s="17"/>
      <c r="F7" s="17"/>
    </row>
  </sheetData>
  <mergeCells count="6">
    <mergeCell ref="A2:F2"/>
    <mergeCell ref="A3:C3"/>
    <mergeCell ref="C4:E4"/>
    <mergeCell ref="A4:A5"/>
    <mergeCell ref="B4:B5"/>
    <mergeCell ref="F4:F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31"/>
  <sheetViews>
    <sheetView showZeros="0" topLeftCell="D1" workbookViewId="0">
      <pane ySplit="1" topLeftCell="A7" activePane="bottomLeft" state="frozen"/>
      <selection/>
      <selection pane="bottomLeft" activeCell="H1" sqref="A$1:X$1048576"/>
    </sheetView>
  </sheetViews>
  <sheetFormatPr defaultColWidth="8.85" defaultRowHeight="15" customHeight="1"/>
  <cols>
    <col min="1" max="1" width="24" customWidth="1"/>
    <col min="2" max="2" width="20.25" customWidth="1"/>
    <col min="3" max="3" width="23.125" customWidth="1"/>
    <col min="4" max="4" width="16.5" customWidth="1"/>
    <col min="5" max="5" width="28.575" customWidth="1"/>
    <col min="6" max="6" width="18.625" customWidth="1"/>
    <col min="7" max="7" width="23" customWidth="1"/>
    <col min="8" max="8" width="11.125" style="80" customWidth="1"/>
    <col min="9" max="9" width="10.625" style="80" customWidth="1"/>
    <col min="10" max="13" width="14.2833333333333" style="80" customWidth="1"/>
    <col min="14" max="24" width="14.2833333333333" customWidth="1"/>
  </cols>
  <sheetData>
    <row r="1" ht="18.75" customHeight="1" spans="1:24">
      <c r="A1" s="1"/>
      <c r="B1" s="1"/>
      <c r="C1" s="1"/>
      <c r="D1" s="1"/>
      <c r="E1" s="1"/>
      <c r="F1" s="1"/>
      <c r="G1" s="1"/>
      <c r="H1" s="82"/>
      <c r="I1" s="82"/>
      <c r="J1" s="82"/>
      <c r="K1" s="82"/>
      <c r="L1" s="82"/>
      <c r="M1" s="95"/>
      <c r="N1" s="2"/>
      <c r="O1" s="2"/>
      <c r="P1" s="2"/>
      <c r="Q1" s="2"/>
      <c r="R1" s="2"/>
      <c r="S1" s="2"/>
      <c r="T1" s="2"/>
      <c r="U1" s="2"/>
      <c r="V1" s="2"/>
      <c r="W1" s="2"/>
      <c r="X1" s="2" t="s">
        <v>127</v>
      </c>
    </row>
    <row r="2" ht="45" customHeight="1" spans="1:24">
      <c r="A2" s="3" t="s">
        <v>128</v>
      </c>
      <c r="B2" s="3"/>
      <c r="C2" s="3"/>
      <c r="D2" s="3"/>
      <c r="E2" s="3"/>
      <c r="F2" s="3"/>
      <c r="G2" s="3"/>
      <c r="H2" s="90"/>
      <c r="I2" s="90"/>
      <c r="J2" s="90"/>
      <c r="K2" s="90"/>
      <c r="L2" s="90"/>
      <c r="M2" s="96"/>
      <c r="N2" s="97"/>
      <c r="O2" s="97"/>
      <c r="P2" s="97"/>
      <c r="Q2" s="97"/>
      <c r="R2" s="97"/>
      <c r="S2" s="97"/>
      <c r="T2" s="97"/>
      <c r="U2" s="97"/>
      <c r="V2" s="97"/>
      <c r="W2" s="97"/>
      <c r="X2" s="97"/>
    </row>
    <row r="3" ht="18.75" customHeight="1" spans="1:24">
      <c r="A3" s="4" t="str">
        <f>"单位名称："&amp;"云南省通海县第二中学"</f>
        <v>单位名称：云南省通海县第二中学</v>
      </c>
      <c r="B3" s="4"/>
      <c r="C3" s="4"/>
      <c r="D3" s="4"/>
      <c r="E3" s="4"/>
      <c r="F3" s="4"/>
      <c r="G3" s="4"/>
      <c r="H3" s="85"/>
      <c r="I3" s="85"/>
      <c r="J3" s="85"/>
      <c r="K3" s="85"/>
      <c r="L3" s="85"/>
      <c r="M3" s="98"/>
      <c r="N3" s="5"/>
      <c r="O3" s="5"/>
      <c r="P3" s="5"/>
      <c r="Q3" s="5"/>
      <c r="R3" s="5"/>
      <c r="S3" s="5"/>
      <c r="T3" s="5"/>
      <c r="U3" s="5"/>
      <c r="V3" s="5"/>
      <c r="W3" s="5"/>
      <c r="X3" s="5" t="s">
        <v>26</v>
      </c>
    </row>
    <row r="4" ht="18.75" customHeight="1" spans="1:24">
      <c r="A4" s="91" t="s">
        <v>129</v>
      </c>
      <c r="B4" s="91" t="s">
        <v>130</v>
      </c>
      <c r="C4" s="91" t="s">
        <v>131</v>
      </c>
      <c r="D4" s="91" t="s">
        <v>132</v>
      </c>
      <c r="E4" s="91" t="s">
        <v>133</v>
      </c>
      <c r="F4" s="91" t="s">
        <v>134</v>
      </c>
      <c r="G4" s="91" t="s">
        <v>135</v>
      </c>
      <c r="H4" s="92" t="s">
        <v>29</v>
      </c>
      <c r="I4" s="92" t="s">
        <v>136</v>
      </c>
      <c r="J4" s="99"/>
      <c r="K4" s="99"/>
      <c r="L4" s="99"/>
      <c r="M4" s="99"/>
      <c r="N4" s="91"/>
      <c r="O4" s="91" t="s">
        <v>137</v>
      </c>
      <c r="P4" s="91"/>
      <c r="Q4" s="91"/>
      <c r="R4" s="91" t="s">
        <v>35</v>
      </c>
      <c r="S4" s="91" t="s">
        <v>36</v>
      </c>
      <c r="T4" s="91"/>
      <c r="U4" s="91"/>
      <c r="V4" s="91"/>
      <c r="W4" s="91"/>
      <c r="X4" s="91"/>
    </row>
    <row r="5" ht="18.75" customHeight="1" spans="1:24">
      <c r="A5" s="91"/>
      <c r="B5" s="91"/>
      <c r="C5" s="91"/>
      <c r="D5" s="91"/>
      <c r="E5" s="91"/>
      <c r="F5" s="91"/>
      <c r="G5" s="91"/>
      <c r="H5" s="92" t="s">
        <v>138</v>
      </c>
      <c r="I5" s="92" t="s">
        <v>139</v>
      </c>
      <c r="J5" s="92"/>
      <c r="K5" s="99" t="s">
        <v>33</v>
      </c>
      <c r="L5" s="99" t="s">
        <v>34</v>
      </c>
      <c r="M5" s="99"/>
      <c r="N5" s="91"/>
      <c r="O5" s="91" t="s">
        <v>137</v>
      </c>
      <c r="P5" s="91" t="s">
        <v>33</v>
      </c>
      <c r="Q5" s="91" t="s">
        <v>34</v>
      </c>
      <c r="R5" s="91" t="s">
        <v>35</v>
      </c>
      <c r="S5" s="91" t="s">
        <v>36</v>
      </c>
      <c r="T5" s="91" t="s">
        <v>37</v>
      </c>
      <c r="U5" s="91" t="s">
        <v>38</v>
      </c>
      <c r="V5" s="91" t="s">
        <v>39</v>
      </c>
      <c r="W5" s="91" t="s">
        <v>40</v>
      </c>
      <c r="X5" s="91" t="s">
        <v>41</v>
      </c>
    </row>
    <row r="6" ht="18.75" customHeight="1" spans="1:24">
      <c r="A6" s="91"/>
      <c r="B6" s="91"/>
      <c r="C6" s="91"/>
      <c r="D6" s="91"/>
      <c r="E6" s="91"/>
      <c r="F6" s="91"/>
      <c r="G6" s="91"/>
      <c r="H6" s="92"/>
      <c r="I6" s="92" t="s">
        <v>140</v>
      </c>
      <c r="J6" s="99" t="s">
        <v>141</v>
      </c>
      <c r="K6" s="99" t="s">
        <v>142</v>
      </c>
      <c r="L6" s="99" t="s">
        <v>143</v>
      </c>
      <c r="M6" s="99" t="s">
        <v>144</v>
      </c>
      <c r="N6" s="91" t="s">
        <v>145</v>
      </c>
      <c r="O6" s="91" t="s">
        <v>32</v>
      </c>
      <c r="P6" s="91" t="s">
        <v>33</v>
      </c>
      <c r="Q6" s="91" t="s">
        <v>34</v>
      </c>
      <c r="R6" s="91"/>
      <c r="S6" s="91" t="s">
        <v>31</v>
      </c>
      <c r="T6" s="91" t="s">
        <v>37</v>
      </c>
      <c r="U6" s="91" t="s">
        <v>38</v>
      </c>
      <c r="V6" s="91" t="s">
        <v>39</v>
      </c>
      <c r="W6" s="91" t="s">
        <v>40</v>
      </c>
      <c r="X6" s="91" t="s">
        <v>41</v>
      </c>
    </row>
    <row r="7" ht="28" customHeight="1" spans="1:24">
      <c r="A7" s="91"/>
      <c r="B7" s="91"/>
      <c r="C7" s="91"/>
      <c r="D7" s="91"/>
      <c r="E7" s="91"/>
      <c r="F7" s="91"/>
      <c r="G7" s="91"/>
      <c r="H7" s="92"/>
      <c r="I7" s="92" t="s">
        <v>31</v>
      </c>
      <c r="J7" s="99" t="s">
        <v>141</v>
      </c>
      <c r="K7" s="99"/>
      <c r="L7" s="99"/>
      <c r="M7" s="99"/>
      <c r="N7" s="91"/>
      <c r="O7" s="91"/>
      <c r="P7" s="91"/>
      <c r="Q7" s="91"/>
      <c r="R7" s="91"/>
      <c r="S7" s="91"/>
      <c r="T7" s="91"/>
      <c r="U7" s="91"/>
      <c r="V7" s="91"/>
      <c r="W7" s="91"/>
      <c r="X7" s="91"/>
    </row>
    <row r="8" ht="18.75" customHeight="1" spans="1:24">
      <c r="A8" s="93" t="s">
        <v>42</v>
      </c>
      <c r="B8" s="93">
        <v>2</v>
      </c>
      <c r="C8" s="93">
        <v>3</v>
      </c>
      <c r="D8" s="93">
        <v>4</v>
      </c>
      <c r="E8" s="93">
        <v>5</v>
      </c>
      <c r="F8" s="93">
        <v>6</v>
      </c>
      <c r="G8" s="93">
        <v>7</v>
      </c>
      <c r="H8" s="92">
        <v>8</v>
      </c>
      <c r="I8" s="92">
        <v>9</v>
      </c>
      <c r="J8" s="92">
        <v>10</v>
      </c>
      <c r="K8" s="92">
        <v>11</v>
      </c>
      <c r="L8" s="92">
        <v>12</v>
      </c>
      <c r="M8" s="92">
        <v>13</v>
      </c>
      <c r="N8" s="93">
        <v>14</v>
      </c>
      <c r="O8" s="93">
        <v>15</v>
      </c>
      <c r="P8" s="93">
        <v>16</v>
      </c>
      <c r="Q8" s="93">
        <v>17</v>
      </c>
      <c r="R8" s="93">
        <v>18</v>
      </c>
      <c r="S8" s="93">
        <v>19</v>
      </c>
      <c r="T8" s="93">
        <v>20</v>
      </c>
      <c r="U8" s="93">
        <v>21</v>
      </c>
      <c r="V8" s="93">
        <v>22</v>
      </c>
      <c r="W8" s="93">
        <v>23</v>
      </c>
      <c r="X8" s="93">
        <v>24</v>
      </c>
    </row>
    <row r="9" ht="18.75" customHeight="1" spans="1:24">
      <c r="A9" s="8" t="s">
        <v>52</v>
      </c>
      <c r="B9" s="8" t="s">
        <v>146</v>
      </c>
      <c r="C9" s="9" t="s">
        <v>147</v>
      </c>
      <c r="D9" s="8" t="s">
        <v>70</v>
      </c>
      <c r="E9" s="8" t="s">
        <v>71</v>
      </c>
      <c r="F9" s="8" t="s">
        <v>148</v>
      </c>
      <c r="G9" s="8" t="s">
        <v>149</v>
      </c>
      <c r="H9" s="94">
        <v>771.0168</v>
      </c>
      <c r="I9" s="94">
        <v>771.0168</v>
      </c>
      <c r="J9" s="94"/>
      <c r="K9" s="94"/>
      <c r="L9" s="94"/>
      <c r="M9" s="94">
        <v>771.0168</v>
      </c>
      <c r="N9" s="17"/>
      <c r="O9" s="17"/>
      <c r="P9" s="17"/>
      <c r="Q9" s="17"/>
      <c r="R9" s="17"/>
      <c r="S9" s="17"/>
      <c r="T9" s="17"/>
      <c r="U9" s="17"/>
      <c r="V9" s="17"/>
      <c r="W9" s="17"/>
      <c r="X9" s="17"/>
    </row>
    <row r="10" ht="18.75" customHeight="1" spans="1:24">
      <c r="A10" s="8" t="s">
        <v>52</v>
      </c>
      <c r="B10" s="8" t="s">
        <v>146</v>
      </c>
      <c r="C10" s="9" t="s">
        <v>147</v>
      </c>
      <c r="D10" s="8" t="s">
        <v>70</v>
      </c>
      <c r="E10" s="8" t="s">
        <v>71</v>
      </c>
      <c r="F10" s="8" t="s">
        <v>150</v>
      </c>
      <c r="G10" s="8" t="s">
        <v>151</v>
      </c>
      <c r="H10" s="94">
        <v>50.7012</v>
      </c>
      <c r="I10" s="94">
        <v>50.7012</v>
      </c>
      <c r="J10" s="94"/>
      <c r="K10" s="94"/>
      <c r="L10" s="94"/>
      <c r="M10" s="94">
        <v>50.7012</v>
      </c>
      <c r="N10" s="17"/>
      <c r="O10" s="17"/>
      <c r="P10" s="17"/>
      <c r="Q10" s="24"/>
      <c r="R10" s="17"/>
      <c r="S10" s="17"/>
      <c r="T10" s="17"/>
      <c r="U10" s="17"/>
      <c r="V10" s="17"/>
      <c r="W10" s="17"/>
      <c r="X10" s="17"/>
    </row>
    <row r="11" ht="18.75" customHeight="1" spans="1:24">
      <c r="A11" s="8" t="s">
        <v>52</v>
      </c>
      <c r="B11" s="8" t="s">
        <v>146</v>
      </c>
      <c r="C11" s="9" t="s">
        <v>147</v>
      </c>
      <c r="D11" s="8" t="s">
        <v>70</v>
      </c>
      <c r="E11" s="8" t="s">
        <v>71</v>
      </c>
      <c r="F11" s="8" t="s">
        <v>150</v>
      </c>
      <c r="G11" s="8" t="s">
        <v>151</v>
      </c>
      <c r="H11" s="94">
        <v>84.6</v>
      </c>
      <c r="I11" s="94">
        <v>84.6</v>
      </c>
      <c r="J11" s="94"/>
      <c r="K11" s="94"/>
      <c r="L11" s="94"/>
      <c r="M11" s="94">
        <v>84.6</v>
      </c>
      <c r="N11" s="17"/>
      <c r="O11" s="17"/>
      <c r="P11" s="17"/>
      <c r="Q11" s="24"/>
      <c r="R11" s="17"/>
      <c r="S11" s="17"/>
      <c r="T11" s="17"/>
      <c r="U11" s="17"/>
      <c r="V11" s="17"/>
      <c r="W11" s="17"/>
      <c r="X11" s="17"/>
    </row>
    <row r="12" ht="18.75" customHeight="1" spans="1:24">
      <c r="A12" s="8" t="s">
        <v>52</v>
      </c>
      <c r="B12" s="8" t="s">
        <v>146</v>
      </c>
      <c r="C12" s="9" t="s">
        <v>147</v>
      </c>
      <c r="D12" s="8" t="s">
        <v>70</v>
      </c>
      <c r="E12" s="8" t="s">
        <v>71</v>
      </c>
      <c r="F12" s="8" t="s">
        <v>152</v>
      </c>
      <c r="G12" s="8" t="s">
        <v>153</v>
      </c>
      <c r="H12" s="94">
        <v>426</v>
      </c>
      <c r="I12" s="94">
        <v>426</v>
      </c>
      <c r="J12" s="94"/>
      <c r="K12" s="94"/>
      <c r="L12" s="94"/>
      <c r="M12" s="94">
        <v>426</v>
      </c>
      <c r="N12" s="17"/>
      <c r="O12" s="17"/>
      <c r="P12" s="17"/>
      <c r="Q12" s="24"/>
      <c r="R12" s="17"/>
      <c r="S12" s="17"/>
      <c r="T12" s="17"/>
      <c r="U12" s="17"/>
      <c r="V12" s="17"/>
      <c r="W12" s="17"/>
      <c r="X12" s="17"/>
    </row>
    <row r="13" ht="18.75" customHeight="1" spans="1:24">
      <c r="A13" s="8" t="s">
        <v>52</v>
      </c>
      <c r="B13" s="8" t="s">
        <v>146</v>
      </c>
      <c r="C13" s="9" t="s">
        <v>147</v>
      </c>
      <c r="D13" s="8" t="s">
        <v>70</v>
      </c>
      <c r="E13" s="8" t="s">
        <v>71</v>
      </c>
      <c r="F13" s="8" t="s">
        <v>152</v>
      </c>
      <c r="G13" s="8" t="s">
        <v>153</v>
      </c>
      <c r="H13" s="94">
        <v>244.812</v>
      </c>
      <c r="I13" s="94">
        <v>244.812</v>
      </c>
      <c r="J13" s="94"/>
      <c r="K13" s="94"/>
      <c r="L13" s="94"/>
      <c r="M13" s="94">
        <v>244.812</v>
      </c>
      <c r="N13" s="17"/>
      <c r="O13" s="17"/>
      <c r="P13" s="17"/>
      <c r="Q13" s="24"/>
      <c r="R13" s="17"/>
      <c r="S13" s="17"/>
      <c r="T13" s="17"/>
      <c r="U13" s="17"/>
      <c r="V13" s="17"/>
      <c r="W13" s="17"/>
      <c r="X13" s="17"/>
    </row>
    <row r="14" ht="18.75" customHeight="1" spans="1:24">
      <c r="A14" s="8" t="s">
        <v>52</v>
      </c>
      <c r="B14" s="8" t="s">
        <v>154</v>
      </c>
      <c r="C14" s="9" t="s">
        <v>155</v>
      </c>
      <c r="D14" s="8" t="s">
        <v>70</v>
      </c>
      <c r="E14" s="8" t="s">
        <v>71</v>
      </c>
      <c r="F14" s="8" t="s">
        <v>156</v>
      </c>
      <c r="G14" s="8" t="s">
        <v>157</v>
      </c>
      <c r="H14" s="94">
        <v>17.480124</v>
      </c>
      <c r="I14" s="94">
        <v>17.480124</v>
      </c>
      <c r="J14" s="94"/>
      <c r="K14" s="94"/>
      <c r="L14" s="94"/>
      <c r="M14" s="94">
        <v>17.480124</v>
      </c>
      <c r="N14" s="17"/>
      <c r="O14" s="17"/>
      <c r="P14" s="17"/>
      <c r="Q14" s="24"/>
      <c r="R14" s="17"/>
      <c r="S14" s="17"/>
      <c r="T14" s="17"/>
      <c r="U14" s="17"/>
      <c r="V14" s="17"/>
      <c r="W14" s="17"/>
      <c r="X14" s="17"/>
    </row>
    <row r="15" ht="18.75" customHeight="1" spans="1:24">
      <c r="A15" s="8" t="s">
        <v>52</v>
      </c>
      <c r="B15" s="8" t="s">
        <v>154</v>
      </c>
      <c r="C15" s="9" t="s">
        <v>155</v>
      </c>
      <c r="D15" s="8" t="s">
        <v>78</v>
      </c>
      <c r="E15" s="8" t="s">
        <v>79</v>
      </c>
      <c r="F15" s="8" t="s">
        <v>158</v>
      </c>
      <c r="G15" s="8" t="s">
        <v>159</v>
      </c>
      <c r="H15" s="94">
        <v>279.685984</v>
      </c>
      <c r="I15" s="94">
        <v>279.685984</v>
      </c>
      <c r="J15" s="94"/>
      <c r="K15" s="94"/>
      <c r="L15" s="94"/>
      <c r="M15" s="94">
        <v>279.681984</v>
      </c>
      <c r="N15" s="17"/>
      <c r="O15" s="17"/>
      <c r="P15" s="17"/>
      <c r="Q15" s="24"/>
      <c r="R15" s="17"/>
      <c r="S15" s="17"/>
      <c r="T15" s="17"/>
      <c r="U15" s="17"/>
      <c r="V15" s="17"/>
      <c r="W15" s="17"/>
      <c r="X15" s="17"/>
    </row>
    <row r="16" ht="18.75" customHeight="1" spans="1:24">
      <c r="A16" s="8" t="s">
        <v>52</v>
      </c>
      <c r="B16" s="8" t="s">
        <v>154</v>
      </c>
      <c r="C16" s="9" t="s">
        <v>155</v>
      </c>
      <c r="D16" s="8" t="s">
        <v>88</v>
      </c>
      <c r="E16" s="8" t="s">
        <v>89</v>
      </c>
      <c r="F16" s="8" t="s">
        <v>160</v>
      </c>
      <c r="G16" s="8" t="s">
        <v>161</v>
      </c>
      <c r="H16" s="94">
        <v>145.085029</v>
      </c>
      <c r="I16" s="94">
        <v>145.085029</v>
      </c>
      <c r="J16" s="94"/>
      <c r="K16" s="94"/>
      <c r="L16" s="94"/>
      <c r="M16" s="94">
        <v>145.085029</v>
      </c>
      <c r="N16" s="17"/>
      <c r="O16" s="17"/>
      <c r="P16" s="17"/>
      <c r="Q16" s="24"/>
      <c r="R16" s="17"/>
      <c r="S16" s="17"/>
      <c r="T16" s="17"/>
      <c r="U16" s="17"/>
      <c r="V16" s="17"/>
      <c r="W16" s="17"/>
      <c r="X16" s="17"/>
    </row>
    <row r="17" ht="18.75" customHeight="1" spans="1:24">
      <c r="A17" s="8" t="s">
        <v>52</v>
      </c>
      <c r="B17" s="8" t="s">
        <v>154</v>
      </c>
      <c r="C17" s="9" t="s">
        <v>155</v>
      </c>
      <c r="D17" s="8" t="s">
        <v>90</v>
      </c>
      <c r="E17" s="8" t="s">
        <v>91</v>
      </c>
      <c r="F17" s="8" t="s">
        <v>162</v>
      </c>
      <c r="G17" s="8" t="s">
        <v>163</v>
      </c>
      <c r="H17" s="94">
        <v>14.72923</v>
      </c>
      <c r="I17" s="94">
        <v>14.72923</v>
      </c>
      <c r="J17" s="94"/>
      <c r="K17" s="94"/>
      <c r="L17" s="94"/>
      <c r="M17" s="94">
        <v>14.72923</v>
      </c>
      <c r="N17" s="17"/>
      <c r="O17" s="17"/>
      <c r="P17" s="17"/>
      <c r="Q17" s="24"/>
      <c r="R17" s="17"/>
      <c r="S17" s="17"/>
      <c r="T17" s="17"/>
      <c r="U17" s="17"/>
      <c r="V17" s="17"/>
      <c r="W17" s="17"/>
      <c r="X17" s="17"/>
    </row>
    <row r="18" ht="18.75" customHeight="1" spans="1:24">
      <c r="A18" s="8" t="s">
        <v>52</v>
      </c>
      <c r="B18" s="8" t="s">
        <v>154</v>
      </c>
      <c r="C18" s="9" t="s">
        <v>155</v>
      </c>
      <c r="D18" s="8" t="s">
        <v>90</v>
      </c>
      <c r="E18" s="8" t="s">
        <v>91</v>
      </c>
      <c r="F18" s="8" t="s">
        <v>162</v>
      </c>
      <c r="G18" s="8" t="s">
        <v>163</v>
      </c>
      <c r="H18" s="94">
        <v>70.095297</v>
      </c>
      <c r="I18" s="94">
        <v>70.095297</v>
      </c>
      <c r="J18" s="94"/>
      <c r="K18" s="94"/>
      <c r="L18" s="94"/>
      <c r="M18" s="94">
        <v>70.095297</v>
      </c>
      <c r="N18" s="17"/>
      <c r="O18" s="17"/>
      <c r="P18" s="17"/>
      <c r="Q18" s="24"/>
      <c r="R18" s="17"/>
      <c r="S18" s="17"/>
      <c r="T18" s="17"/>
      <c r="U18" s="17"/>
      <c r="V18" s="17"/>
      <c r="W18" s="17"/>
      <c r="X18" s="17"/>
    </row>
    <row r="19" ht="18.75" customHeight="1" spans="1:24">
      <c r="A19" s="8" t="s">
        <v>52</v>
      </c>
      <c r="B19" s="8" t="s">
        <v>154</v>
      </c>
      <c r="C19" s="9" t="s">
        <v>155</v>
      </c>
      <c r="D19" s="8" t="s">
        <v>92</v>
      </c>
      <c r="E19" s="8" t="s">
        <v>93</v>
      </c>
      <c r="F19" s="8" t="s">
        <v>156</v>
      </c>
      <c r="G19" s="8" t="s">
        <v>157</v>
      </c>
      <c r="H19" s="94">
        <v>5.0126</v>
      </c>
      <c r="I19" s="94">
        <v>5.0126</v>
      </c>
      <c r="J19" s="94"/>
      <c r="K19" s="94"/>
      <c r="L19" s="94"/>
      <c r="M19" s="94">
        <v>5.0126</v>
      </c>
      <c r="N19" s="17"/>
      <c r="O19" s="17"/>
      <c r="P19" s="17"/>
      <c r="Q19" s="24"/>
      <c r="R19" s="17"/>
      <c r="S19" s="17"/>
      <c r="T19" s="17"/>
      <c r="U19" s="17"/>
      <c r="V19" s="17"/>
      <c r="W19" s="17"/>
      <c r="X19" s="17"/>
    </row>
    <row r="20" ht="18.75" customHeight="1" spans="1:24">
      <c r="A20" s="8" t="s">
        <v>52</v>
      </c>
      <c r="B20" s="8" t="s">
        <v>154</v>
      </c>
      <c r="C20" s="9" t="s">
        <v>155</v>
      </c>
      <c r="D20" s="8" t="s">
        <v>92</v>
      </c>
      <c r="E20" s="8" t="s">
        <v>93</v>
      </c>
      <c r="F20" s="8" t="s">
        <v>156</v>
      </c>
      <c r="G20" s="8" t="s">
        <v>157</v>
      </c>
      <c r="H20" s="94">
        <v>1.5845</v>
      </c>
      <c r="I20" s="94">
        <v>1.5845</v>
      </c>
      <c r="J20" s="94"/>
      <c r="K20" s="94"/>
      <c r="L20" s="94"/>
      <c r="M20" s="94">
        <v>1.5845</v>
      </c>
      <c r="N20" s="17"/>
      <c r="O20" s="17"/>
      <c r="P20" s="17"/>
      <c r="Q20" s="24"/>
      <c r="R20" s="17"/>
      <c r="S20" s="17"/>
      <c r="T20" s="17"/>
      <c r="U20" s="17"/>
      <c r="V20" s="17"/>
      <c r="W20" s="17"/>
      <c r="X20" s="17"/>
    </row>
    <row r="21" ht="18.75" customHeight="1" spans="1:24">
      <c r="A21" s="8" t="s">
        <v>52</v>
      </c>
      <c r="B21" s="8" t="s">
        <v>154</v>
      </c>
      <c r="C21" s="9" t="s">
        <v>155</v>
      </c>
      <c r="D21" s="8" t="s">
        <v>92</v>
      </c>
      <c r="E21" s="8" t="s">
        <v>93</v>
      </c>
      <c r="F21" s="8" t="s">
        <v>156</v>
      </c>
      <c r="G21" s="8" t="s">
        <v>157</v>
      </c>
      <c r="H21" s="94">
        <v>5.59364</v>
      </c>
      <c r="I21" s="94">
        <v>5.59364</v>
      </c>
      <c r="J21" s="94"/>
      <c r="K21" s="94"/>
      <c r="L21" s="94"/>
      <c r="M21" s="94">
        <v>5.59364</v>
      </c>
      <c r="N21" s="17"/>
      <c r="O21" s="17"/>
      <c r="P21" s="17"/>
      <c r="Q21" s="24"/>
      <c r="R21" s="17"/>
      <c r="S21" s="17"/>
      <c r="T21" s="17"/>
      <c r="U21" s="17"/>
      <c r="V21" s="17"/>
      <c r="W21" s="17"/>
      <c r="X21" s="17"/>
    </row>
    <row r="22" ht="18.75" customHeight="1" spans="1:24">
      <c r="A22" s="8" t="s">
        <v>52</v>
      </c>
      <c r="B22" s="8" t="s">
        <v>164</v>
      </c>
      <c r="C22" s="9" t="s">
        <v>99</v>
      </c>
      <c r="D22" s="8" t="s">
        <v>98</v>
      </c>
      <c r="E22" s="8" t="s">
        <v>99</v>
      </c>
      <c r="F22" s="8" t="s">
        <v>165</v>
      </c>
      <c r="G22" s="8" t="s">
        <v>99</v>
      </c>
      <c r="H22" s="94">
        <v>207.1404</v>
      </c>
      <c r="I22" s="94">
        <v>207.1404</v>
      </c>
      <c r="J22" s="94"/>
      <c r="K22" s="94"/>
      <c r="L22" s="94"/>
      <c r="M22" s="94">
        <v>207.1404</v>
      </c>
      <c r="N22" s="17"/>
      <c r="O22" s="17"/>
      <c r="P22" s="17"/>
      <c r="Q22" s="24"/>
      <c r="R22" s="17"/>
      <c r="S22" s="17"/>
      <c r="T22" s="17"/>
      <c r="U22" s="17"/>
      <c r="V22" s="17"/>
      <c r="W22" s="17"/>
      <c r="X22" s="17"/>
    </row>
    <row r="23" ht="18.75" customHeight="1" spans="1:24">
      <c r="A23" s="8" t="s">
        <v>52</v>
      </c>
      <c r="B23" s="8" t="s">
        <v>166</v>
      </c>
      <c r="C23" s="9" t="s">
        <v>167</v>
      </c>
      <c r="D23" s="8" t="s">
        <v>76</v>
      </c>
      <c r="E23" s="8" t="s">
        <v>77</v>
      </c>
      <c r="F23" s="8" t="s">
        <v>168</v>
      </c>
      <c r="G23" s="8" t="s">
        <v>169</v>
      </c>
      <c r="H23" s="94">
        <v>64.8</v>
      </c>
      <c r="I23" s="94">
        <v>64.8</v>
      </c>
      <c r="J23" s="94"/>
      <c r="K23" s="94"/>
      <c r="L23" s="94"/>
      <c r="M23" s="94">
        <v>64.8</v>
      </c>
      <c r="N23" s="17"/>
      <c r="O23" s="17"/>
      <c r="P23" s="17"/>
      <c r="Q23" s="24"/>
      <c r="R23" s="17"/>
      <c r="S23" s="17"/>
      <c r="T23" s="17"/>
      <c r="U23" s="17"/>
      <c r="V23" s="17"/>
      <c r="W23" s="17"/>
      <c r="X23" s="17"/>
    </row>
    <row r="24" ht="18.75" customHeight="1" spans="1:24">
      <c r="A24" s="8" t="s">
        <v>52</v>
      </c>
      <c r="B24" s="8" t="s">
        <v>170</v>
      </c>
      <c r="C24" s="9" t="s">
        <v>171</v>
      </c>
      <c r="D24" s="8" t="s">
        <v>70</v>
      </c>
      <c r="E24" s="8" t="s">
        <v>71</v>
      </c>
      <c r="F24" s="8" t="s">
        <v>172</v>
      </c>
      <c r="G24" s="8" t="s">
        <v>171</v>
      </c>
      <c r="H24" s="94">
        <v>8.52</v>
      </c>
      <c r="I24" s="94">
        <v>8.52</v>
      </c>
      <c r="J24" s="94"/>
      <c r="K24" s="94"/>
      <c r="L24" s="94"/>
      <c r="M24" s="94">
        <v>8.52</v>
      </c>
      <c r="N24" s="17"/>
      <c r="O24" s="17"/>
      <c r="P24" s="17"/>
      <c r="Q24" s="24"/>
      <c r="R24" s="17"/>
      <c r="S24" s="17"/>
      <c r="T24" s="17"/>
      <c r="U24" s="17"/>
      <c r="V24" s="17"/>
      <c r="W24" s="17"/>
      <c r="X24" s="17"/>
    </row>
    <row r="25" ht="18.75" customHeight="1" spans="1:24">
      <c r="A25" s="8" t="s">
        <v>52</v>
      </c>
      <c r="B25" s="8" t="s">
        <v>173</v>
      </c>
      <c r="C25" s="9" t="s">
        <v>174</v>
      </c>
      <c r="D25" s="8" t="s">
        <v>70</v>
      </c>
      <c r="E25" s="8" t="s">
        <v>71</v>
      </c>
      <c r="F25" s="8" t="s">
        <v>152</v>
      </c>
      <c r="G25" s="8" t="s">
        <v>153</v>
      </c>
      <c r="H25" s="94">
        <v>187.44</v>
      </c>
      <c r="I25" s="94">
        <v>187.44</v>
      </c>
      <c r="J25" s="94"/>
      <c r="K25" s="94"/>
      <c r="L25" s="94"/>
      <c r="M25" s="94">
        <v>187.44</v>
      </c>
      <c r="N25" s="17"/>
      <c r="O25" s="17"/>
      <c r="P25" s="17"/>
      <c r="Q25" s="24"/>
      <c r="R25" s="17"/>
      <c r="S25" s="17"/>
      <c r="T25" s="17"/>
      <c r="U25" s="17"/>
      <c r="V25" s="17"/>
      <c r="W25" s="17"/>
      <c r="X25" s="17"/>
    </row>
    <row r="26" ht="18.75" customHeight="1" spans="1:24">
      <c r="A26" s="8" t="s">
        <v>52</v>
      </c>
      <c r="B26" s="8" t="s">
        <v>173</v>
      </c>
      <c r="C26" s="9" t="s">
        <v>174</v>
      </c>
      <c r="D26" s="8" t="s">
        <v>70</v>
      </c>
      <c r="E26" s="8" t="s">
        <v>71</v>
      </c>
      <c r="F26" s="8" t="s">
        <v>152</v>
      </c>
      <c r="G26" s="8" t="s">
        <v>153</v>
      </c>
      <c r="H26" s="94">
        <v>68.16</v>
      </c>
      <c r="I26" s="94">
        <v>68.16</v>
      </c>
      <c r="J26" s="94"/>
      <c r="K26" s="94"/>
      <c r="L26" s="94"/>
      <c r="M26" s="94">
        <v>68.16</v>
      </c>
      <c r="N26" s="17"/>
      <c r="O26" s="17"/>
      <c r="P26" s="17"/>
      <c r="Q26" s="24"/>
      <c r="R26" s="17"/>
      <c r="S26" s="17"/>
      <c r="T26" s="17"/>
      <c r="U26" s="17"/>
      <c r="V26" s="17"/>
      <c r="W26" s="17"/>
      <c r="X26" s="17"/>
    </row>
    <row r="27" ht="18.75" customHeight="1" spans="1:24">
      <c r="A27" s="8" t="s">
        <v>52</v>
      </c>
      <c r="B27" s="8" t="s">
        <v>175</v>
      </c>
      <c r="C27" s="9" t="s">
        <v>176</v>
      </c>
      <c r="D27" s="8" t="s">
        <v>70</v>
      </c>
      <c r="E27" s="8" t="s">
        <v>71</v>
      </c>
      <c r="F27" s="8" t="s">
        <v>177</v>
      </c>
      <c r="G27" s="8" t="s">
        <v>178</v>
      </c>
      <c r="H27" s="94">
        <v>9.3</v>
      </c>
      <c r="I27" s="94">
        <v>9.3</v>
      </c>
      <c r="J27" s="94"/>
      <c r="K27" s="94"/>
      <c r="L27" s="94"/>
      <c r="M27" s="94">
        <v>9.3</v>
      </c>
      <c r="N27" s="17"/>
      <c r="O27" s="17"/>
      <c r="P27" s="17"/>
      <c r="Q27" s="24"/>
      <c r="R27" s="17"/>
      <c r="S27" s="17"/>
      <c r="T27" s="17"/>
      <c r="U27" s="17"/>
      <c r="V27" s="17"/>
      <c r="W27" s="17"/>
      <c r="X27" s="17"/>
    </row>
    <row r="28" ht="18.75" customHeight="1" spans="1:24">
      <c r="A28" s="8" t="s">
        <v>52</v>
      </c>
      <c r="B28" s="8" t="s">
        <v>179</v>
      </c>
      <c r="C28" s="9" t="s">
        <v>180</v>
      </c>
      <c r="D28" s="8" t="s">
        <v>70</v>
      </c>
      <c r="E28" s="8" t="s">
        <v>71</v>
      </c>
      <c r="F28" s="8" t="s">
        <v>181</v>
      </c>
      <c r="G28" s="8" t="s">
        <v>182</v>
      </c>
      <c r="H28" s="94">
        <v>18.46</v>
      </c>
      <c r="I28" s="94">
        <v>18.46</v>
      </c>
      <c r="J28" s="94"/>
      <c r="K28" s="94"/>
      <c r="L28" s="94"/>
      <c r="M28" s="94">
        <v>18.46</v>
      </c>
      <c r="N28" s="17"/>
      <c r="O28" s="17"/>
      <c r="P28" s="17"/>
      <c r="Q28" s="24"/>
      <c r="R28" s="17"/>
      <c r="S28" s="17"/>
      <c r="T28" s="17"/>
      <c r="U28" s="17"/>
      <c r="V28" s="17"/>
      <c r="W28" s="17"/>
      <c r="X28" s="17"/>
    </row>
    <row r="29" ht="18.75" customHeight="1" spans="1:24">
      <c r="A29" s="8" t="s">
        <v>52</v>
      </c>
      <c r="B29" s="8" t="s">
        <v>183</v>
      </c>
      <c r="C29" s="9" t="s">
        <v>184</v>
      </c>
      <c r="D29" s="8" t="s">
        <v>70</v>
      </c>
      <c r="E29" s="8" t="s">
        <v>71</v>
      </c>
      <c r="F29" s="8" t="s">
        <v>177</v>
      </c>
      <c r="G29" s="8" t="s">
        <v>178</v>
      </c>
      <c r="H29" s="94">
        <v>85.2</v>
      </c>
      <c r="I29" s="94">
        <v>85.2</v>
      </c>
      <c r="J29" s="94"/>
      <c r="K29" s="94"/>
      <c r="L29" s="94"/>
      <c r="M29" s="94">
        <v>85.2</v>
      </c>
      <c r="N29" s="17"/>
      <c r="O29" s="17"/>
      <c r="P29" s="17"/>
      <c r="Q29" s="24"/>
      <c r="R29" s="17"/>
      <c r="S29" s="17"/>
      <c r="T29" s="17"/>
      <c r="U29" s="17"/>
      <c r="V29" s="17"/>
      <c r="W29" s="17"/>
      <c r="X29" s="17"/>
    </row>
    <row r="30" ht="18.75" customHeight="1" spans="1:24">
      <c r="A30" s="8" t="s">
        <v>52</v>
      </c>
      <c r="B30" s="8" t="s">
        <v>185</v>
      </c>
      <c r="C30" s="9" t="s">
        <v>186</v>
      </c>
      <c r="D30" s="8" t="s">
        <v>70</v>
      </c>
      <c r="E30" s="8" t="s">
        <v>71</v>
      </c>
      <c r="F30" s="8" t="s">
        <v>177</v>
      </c>
      <c r="G30" s="8" t="s">
        <v>178</v>
      </c>
      <c r="H30" s="94">
        <v>7</v>
      </c>
      <c r="I30" s="94"/>
      <c r="J30" s="94"/>
      <c r="K30" s="94"/>
      <c r="L30" s="94"/>
      <c r="M30" s="94"/>
      <c r="N30" s="17"/>
      <c r="O30" s="17"/>
      <c r="P30" s="17"/>
      <c r="Q30" s="24"/>
      <c r="R30" s="17">
        <v>7</v>
      </c>
      <c r="S30" s="17"/>
      <c r="T30" s="17"/>
      <c r="U30" s="17"/>
      <c r="V30" s="17"/>
      <c r="W30" s="17"/>
      <c r="X30" s="17"/>
    </row>
    <row r="31" ht="18.75" customHeight="1" spans="1:24">
      <c r="A31" s="11" t="s">
        <v>29</v>
      </c>
      <c r="B31" s="11"/>
      <c r="C31" s="11"/>
      <c r="D31" s="11"/>
      <c r="E31" s="11"/>
      <c r="F31" s="11"/>
      <c r="G31" s="11"/>
      <c r="H31" s="94">
        <v>2772.416804</v>
      </c>
      <c r="I31" s="94">
        <v>2765.416804</v>
      </c>
      <c r="J31" s="94"/>
      <c r="K31" s="94"/>
      <c r="L31" s="94"/>
      <c r="M31" s="94">
        <v>2765.416804</v>
      </c>
      <c r="N31" s="17"/>
      <c r="O31" s="17"/>
      <c r="P31" s="17"/>
      <c r="Q31" s="17"/>
      <c r="R31" s="17">
        <v>7</v>
      </c>
      <c r="S31" s="17"/>
      <c r="T31" s="17"/>
      <c r="U31" s="17"/>
      <c r="V31" s="17"/>
      <c r="W31" s="17"/>
      <c r="X31" s="17"/>
    </row>
  </sheetData>
  <mergeCells count="30">
    <mergeCell ref="A2:X2"/>
    <mergeCell ref="A3:G3"/>
    <mergeCell ref="I4:X4"/>
    <mergeCell ref="I5:N5"/>
    <mergeCell ref="O5:Q5"/>
    <mergeCell ref="S5:X5"/>
    <mergeCell ref="I6:J6"/>
    <mergeCell ref="A31:G31"/>
    <mergeCell ref="A4:A7"/>
    <mergeCell ref="B4:B7"/>
    <mergeCell ref="C4:C7"/>
    <mergeCell ref="D4:D7"/>
    <mergeCell ref="E4:E7"/>
    <mergeCell ref="F4:F7"/>
    <mergeCell ref="G4:G7"/>
    <mergeCell ref="H4: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0"/>
  <sheetViews>
    <sheetView showZeros="0" topLeftCell="E1" workbookViewId="0">
      <pane ySplit="1" topLeftCell="A5" activePane="bottomLeft" state="frozen"/>
      <selection/>
      <selection pane="bottomLeft" activeCell="I1" sqref="A$1:W$1048576"/>
    </sheetView>
  </sheetViews>
  <sheetFormatPr defaultColWidth="8.85" defaultRowHeight="15" customHeight="1"/>
  <cols>
    <col min="1" max="8" width="28.575" customWidth="1"/>
    <col min="9" max="9" width="14.2833333333333" style="80" customWidth="1"/>
    <col min="10" max="23" width="14.2833333333333" customWidth="1"/>
  </cols>
  <sheetData>
    <row r="1" ht="18.75" customHeight="1" spans="1:23">
      <c r="A1" s="1"/>
      <c r="B1" s="1"/>
      <c r="C1" s="1"/>
      <c r="D1" s="1"/>
      <c r="E1" s="1"/>
      <c r="F1" s="1"/>
      <c r="G1" s="1"/>
      <c r="H1" s="1"/>
      <c r="I1" s="82"/>
      <c r="J1" s="1"/>
      <c r="K1" s="1"/>
      <c r="L1" s="1"/>
      <c r="M1" s="1"/>
      <c r="N1" s="2"/>
      <c r="O1" s="2"/>
      <c r="P1" s="2"/>
      <c r="Q1" s="2"/>
      <c r="R1" s="2"/>
      <c r="S1" s="2"/>
      <c r="T1" s="2"/>
      <c r="U1" s="2"/>
      <c r="V1" s="2"/>
      <c r="W1" s="2" t="s">
        <v>187</v>
      </c>
    </row>
    <row r="2" ht="45" customHeight="1" spans="1:23">
      <c r="A2" s="81" t="s">
        <v>188</v>
      </c>
      <c r="B2" s="81"/>
      <c r="C2" s="81"/>
      <c r="D2" s="81"/>
      <c r="E2" s="81"/>
      <c r="F2" s="81"/>
      <c r="G2" s="81"/>
      <c r="H2" s="81"/>
      <c r="I2" s="83"/>
      <c r="J2" s="81"/>
      <c r="K2" s="81"/>
      <c r="L2" s="81"/>
      <c r="M2" s="81"/>
      <c r="N2" s="84"/>
      <c r="O2" s="84"/>
      <c r="P2" s="84"/>
      <c r="Q2" s="84"/>
      <c r="R2" s="84"/>
      <c r="S2" s="84"/>
      <c r="T2" s="84"/>
      <c r="U2" s="84"/>
      <c r="V2" s="84"/>
      <c r="W2" s="84"/>
    </row>
    <row r="3" ht="18.75" customHeight="1" spans="1:23">
      <c r="A3" s="4" t="str">
        <f>"单位名称："&amp;"云南省通海县第二中学"</f>
        <v>单位名称：云南省通海县第二中学</v>
      </c>
      <c r="B3" s="4"/>
      <c r="C3" s="4"/>
      <c r="D3" s="4"/>
      <c r="E3" s="4"/>
      <c r="F3" s="4"/>
      <c r="G3" s="4"/>
      <c r="H3" s="4"/>
      <c r="I3" s="85"/>
      <c r="J3" s="86"/>
      <c r="K3" s="86"/>
      <c r="L3" s="86"/>
      <c r="M3" s="86"/>
      <c r="N3" s="5"/>
      <c r="O3" s="5"/>
      <c r="P3" s="5"/>
      <c r="Q3" s="5"/>
      <c r="R3" s="5"/>
      <c r="S3" s="5"/>
      <c r="T3" s="5"/>
      <c r="U3" s="5"/>
      <c r="V3" s="5"/>
      <c r="W3" s="5" t="s">
        <v>26</v>
      </c>
    </row>
    <row r="4" ht="18.75" customHeight="1" spans="1:23">
      <c r="A4" s="13" t="s">
        <v>189</v>
      </c>
      <c r="B4" s="13" t="s">
        <v>130</v>
      </c>
      <c r="C4" s="13" t="s">
        <v>131</v>
      </c>
      <c r="D4" s="13" t="s">
        <v>129</v>
      </c>
      <c r="E4" s="13" t="s">
        <v>132</v>
      </c>
      <c r="F4" s="13" t="s">
        <v>133</v>
      </c>
      <c r="G4" s="13" t="s">
        <v>134</v>
      </c>
      <c r="H4" s="13" t="s">
        <v>135</v>
      </c>
      <c r="I4" s="87" t="s">
        <v>29</v>
      </c>
      <c r="J4" s="73" t="s">
        <v>190</v>
      </c>
      <c r="K4" s="13"/>
      <c r="L4" s="13"/>
      <c r="M4" s="13"/>
      <c r="N4" s="13" t="s">
        <v>137</v>
      </c>
      <c r="O4" s="13"/>
      <c r="P4" s="13"/>
      <c r="Q4" s="13" t="s">
        <v>35</v>
      </c>
      <c r="R4" s="13" t="s">
        <v>36</v>
      </c>
      <c r="S4" s="13"/>
      <c r="T4" s="13"/>
      <c r="U4" s="13"/>
      <c r="V4" s="13"/>
      <c r="W4" s="13"/>
    </row>
    <row r="5" ht="18.75" customHeight="1" spans="1:23">
      <c r="A5" s="13"/>
      <c r="B5" s="13"/>
      <c r="C5" s="13"/>
      <c r="D5" s="13"/>
      <c r="E5" s="13"/>
      <c r="F5" s="13"/>
      <c r="G5" s="13"/>
      <c r="H5" s="13"/>
      <c r="I5" s="87" t="s">
        <v>138</v>
      </c>
      <c r="J5" s="73" t="s">
        <v>139</v>
      </c>
      <c r="K5" s="13"/>
      <c r="L5" s="13" t="s">
        <v>33</v>
      </c>
      <c r="M5" s="13" t="s">
        <v>34</v>
      </c>
      <c r="N5" s="13" t="s">
        <v>32</v>
      </c>
      <c r="O5" s="13" t="s">
        <v>33</v>
      </c>
      <c r="P5" s="13" t="s">
        <v>34</v>
      </c>
      <c r="Q5" s="13" t="s">
        <v>35</v>
      </c>
      <c r="R5" s="13" t="s">
        <v>31</v>
      </c>
      <c r="S5" s="13" t="s">
        <v>37</v>
      </c>
      <c r="T5" s="13" t="s">
        <v>38</v>
      </c>
      <c r="U5" s="13" t="s">
        <v>39</v>
      </c>
      <c r="V5" s="13" t="s">
        <v>40</v>
      </c>
      <c r="W5" s="13" t="s">
        <v>41</v>
      </c>
    </row>
    <row r="6" ht="18.75" customHeight="1" spans="1:23">
      <c r="A6" s="13"/>
      <c r="B6" s="13"/>
      <c r="C6" s="13"/>
      <c r="D6" s="13"/>
      <c r="E6" s="13"/>
      <c r="F6" s="13"/>
      <c r="G6" s="13"/>
      <c r="H6" s="13"/>
      <c r="I6" s="87"/>
      <c r="J6" s="73" t="s">
        <v>32</v>
      </c>
      <c r="K6" s="13"/>
      <c r="L6" s="13" t="s">
        <v>33</v>
      </c>
      <c r="M6" s="13" t="s">
        <v>34</v>
      </c>
      <c r="N6" s="13" t="s">
        <v>32</v>
      </c>
      <c r="O6" s="13" t="s">
        <v>33</v>
      </c>
      <c r="P6" s="13" t="s">
        <v>34</v>
      </c>
      <c r="Q6" s="13"/>
      <c r="R6" s="13" t="s">
        <v>31</v>
      </c>
      <c r="S6" s="13" t="s">
        <v>37</v>
      </c>
      <c r="T6" s="13" t="s">
        <v>38</v>
      </c>
      <c r="U6" s="13" t="s">
        <v>39</v>
      </c>
      <c r="V6" s="13" t="s">
        <v>40</v>
      </c>
      <c r="W6" s="13" t="s">
        <v>41</v>
      </c>
    </row>
    <row r="7" ht="22.65" customHeight="1" spans="1:23">
      <c r="A7" s="13"/>
      <c r="B7" s="13"/>
      <c r="C7" s="13"/>
      <c r="D7" s="13"/>
      <c r="E7" s="13"/>
      <c r="F7" s="13"/>
      <c r="G7" s="13"/>
      <c r="H7" s="13"/>
      <c r="I7" s="87"/>
      <c r="J7" s="73" t="s">
        <v>31</v>
      </c>
      <c r="K7" s="13" t="s">
        <v>191</v>
      </c>
      <c r="L7" s="13"/>
      <c r="M7" s="13"/>
      <c r="N7" s="13"/>
      <c r="O7" s="13"/>
      <c r="P7" s="13"/>
      <c r="Q7" s="13"/>
      <c r="R7" s="13"/>
      <c r="S7" s="13"/>
      <c r="T7" s="13"/>
      <c r="U7" s="13"/>
      <c r="V7" s="13"/>
      <c r="W7" s="13"/>
    </row>
    <row r="8" ht="18.75" customHeight="1" spans="1:23">
      <c r="A8" s="14" t="s">
        <v>42</v>
      </c>
      <c r="B8" s="14">
        <v>2</v>
      </c>
      <c r="C8" s="14">
        <v>3</v>
      </c>
      <c r="D8" s="14">
        <v>4</v>
      </c>
      <c r="E8" s="14">
        <v>5</v>
      </c>
      <c r="F8" s="14">
        <v>6</v>
      </c>
      <c r="G8" s="14">
        <v>7</v>
      </c>
      <c r="H8" s="14">
        <v>8</v>
      </c>
      <c r="I8" s="88">
        <v>9</v>
      </c>
      <c r="J8" s="14">
        <v>10</v>
      </c>
      <c r="K8" s="14">
        <v>11</v>
      </c>
      <c r="L8" s="14">
        <v>12</v>
      </c>
      <c r="M8" s="14">
        <v>13</v>
      </c>
      <c r="N8" s="14">
        <v>14</v>
      </c>
      <c r="O8" s="14">
        <v>15</v>
      </c>
      <c r="P8" s="14">
        <v>16</v>
      </c>
      <c r="Q8" s="14">
        <v>17</v>
      </c>
      <c r="R8" s="14">
        <v>18</v>
      </c>
      <c r="S8" s="14">
        <v>19</v>
      </c>
      <c r="T8" s="14">
        <v>20</v>
      </c>
      <c r="U8" s="14">
        <v>21</v>
      </c>
      <c r="V8" s="14">
        <v>22</v>
      </c>
      <c r="W8" s="14">
        <v>23</v>
      </c>
    </row>
    <row r="9" ht="18.75" customHeight="1" spans="1:23">
      <c r="A9" s="8"/>
      <c r="B9" s="8"/>
      <c r="C9" s="9" t="s">
        <v>192</v>
      </c>
      <c r="D9" s="8"/>
      <c r="E9" s="8"/>
      <c r="F9" s="8"/>
      <c r="G9" s="8"/>
      <c r="H9" s="8"/>
      <c r="I9" s="89">
        <v>190</v>
      </c>
      <c r="J9" s="10"/>
      <c r="K9" s="10"/>
      <c r="L9" s="10"/>
      <c r="M9" s="10"/>
      <c r="N9" s="10"/>
      <c r="O9" s="10"/>
      <c r="P9" s="10"/>
      <c r="Q9" s="10"/>
      <c r="R9" s="10">
        <v>190</v>
      </c>
      <c r="S9" s="10"/>
      <c r="T9" s="10"/>
      <c r="U9" s="10"/>
      <c r="V9" s="10"/>
      <c r="W9" s="10">
        <v>190</v>
      </c>
    </row>
    <row r="10" ht="18.75" customHeight="1" spans="1:23">
      <c r="A10" s="8" t="s">
        <v>193</v>
      </c>
      <c r="B10" s="8" t="s">
        <v>194</v>
      </c>
      <c r="C10" s="9" t="s">
        <v>192</v>
      </c>
      <c r="D10" s="8" t="s">
        <v>52</v>
      </c>
      <c r="E10" s="8" t="s">
        <v>70</v>
      </c>
      <c r="F10" s="8" t="s">
        <v>71</v>
      </c>
      <c r="G10" s="8" t="s">
        <v>195</v>
      </c>
      <c r="H10" s="8" t="s">
        <v>196</v>
      </c>
      <c r="I10" s="89">
        <v>140</v>
      </c>
      <c r="J10" s="10"/>
      <c r="K10" s="10"/>
      <c r="L10" s="10"/>
      <c r="M10" s="10"/>
      <c r="N10" s="10"/>
      <c r="O10" s="10"/>
      <c r="P10" s="10"/>
      <c r="Q10" s="10"/>
      <c r="R10" s="10">
        <v>140</v>
      </c>
      <c r="S10" s="10"/>
      <c r="T10" s="10"/>
      <c r="U10" s="10"/>
      <c r="V10" s="10"/>
      <c r="W10" s="10">
        <v>140</v>
      </c>
    </row>
    <row r="11" ht="18.75" customHeight="1" spans="1:23">
      <c r="A11" s="8" t="s">
        <v>193</v>
      </c>
      <c r="B11" s="8" t="s">
        <v>194</v>
      </c>
      <c r="C11" s="9" t="s">
        <v>192</v>
      </c>
      <c r="D11" s="8" t="s">
        <v>52</v>
      </c>
      <c r="E11" s="8" t="s">
        <v>70</v>
      </c>
      <c r="F11" s="8" t="s">
        <v>71</v>
      </c>
      <c r="G11" s="8" t="s">
        <v>197</v>
      </c>
      <c r="H11" s="8" t="s">
        <v>198</v>
      </c>
      <c r="I11" s="89">
        <v>50</v>
      </c>
      <c r="J11" s="10"/>
      <c r="K11" s="10"/>
      <c r="L11" s="10"/>
      <c r="M11" s="10"/>
      <c r="N11" s="10"/>
      <c r="O11" s="10"/>
      <c r="P11" s="24"/>
      <c r="Q11" s="10"/>
      <c r="R11" s="10">
        <v>50</v>
      </c>
      <c r="S11" s="10"/>
      <c r="T11" s="10"/>
      <c r="U11" s="10"/>
      <c r="V11" s="10"/>
      <c r="W11" s="10">
        <v>50</v>
      </c>
    </row>
    <row r="12" ht="18.75" customHeight="1" spans="1:23">
      <c r="A12" s="24"/>
      <c r="B12" s="24"/>
      <c r="C12" s="9" t="s">
        <v>199</v>
      </c>
      <c r="D12" s="24"/>
      <c r="E12" s="24"/>
      <c r="F12" s="24"/>
      <c r="G12" s="24"/>
      <c r="H12" s="24"/>
      <c r="I12" s="89">
        <v>117.0624</v>
      </c>
      <c r="J12" s="10"/>
      <c r="K12" s="10"/>
      <c r="L12" s="10"/>
      <c r="M12" s="10"/>
      <c r="N12" s="10"/>
      <c r="O12" s="10"/>
      <c r="P12" s="24"/>
      <c r="Q12" s="10">
        <v>117.0624</v>
      </c>
      <c r="R12" s="10"/>
      <c r="S12" s="10"/>
      <c r="T12" s="10"/>
      <c r="U12" s="10"/>
      <c r="V12" s="10"/>
      <c r="W12" s="10"/>
    </row>
    <row r="13" ht="18.75" customHeight="1" spans="1:23">
      <c r="A13" s="8" t="s">
        <v>193</v>
      </c>
      <c r="B13" s="8" t="s">
        <v>200</v>
      </c>
      <c r="C13" s="9" t="s">
        <v>199</v>
      </c>
      <c r="D13" s="8" t="s">
        <v>52</v>
      </c>
      <c r="E13" s="8" t="s">
        <v>70</v>
      </c>
      <c r="F13" s="8" t="s">
        <v>71</v>
      </c>
      <c r="G13" s="8" t="s">
        <v>201</v>
      </c>
      <c r="H13" s="8" t="s">
        <v>202</v>
      </c>
      <c r="I13" s="89">
        <v>3.84</v>
      </c>
      <c r="J13" s="10"/>
      <c r="K13" s="10"/>
      <c r="L13" s="10"/>
      <c r="M13" s="10"/>
      <c r="N13" s="10"/>
      <c r="O13" s="10"/>
      <c r="P13" s="24"/>
      <c r="Q13" s="10">
        <v>3.84</v>
      </c>
      <c r="R13" s="10"/>
      <c r="S13" s="10"/>
      <c r="T13" s="10"/>
      <c r="U13" s="10"/>
      <c r="V13" s="10"/>
      <c r="W13" s="10"/>
    </row>
    <row r="14" ht="18.75" customHeight="1" spans="1:23">
      <c r="A14" s="8" t="s">
        <v>193</v>
      </c>
      <c r="B14" s="8" t="s">
        <v>200</v>
      </c>
      <c r="C14" s="9" t="s">
        <v>199</v>
      </c>
      <c r="D14" s="8" t="s">
        <v>52</v>
      </c>
      <c r="E14" s="8" t="s">
        <v>70</v>
      </c>
      <c r="F14" s="8" t="s">
        <v>71</v>
      </c>
      <c r="G14" s="8" t="s">
        <v>203</v>
      </c>
      <c r="H14" s="8" t="s">
        <v>204</v>
      </c>
      <c r="I14" s="89">
        <v>113.2224</v>
      </c>
      <c r="J14" s="10"/>
      <c r="K14" s="10"/>
      <c r="L14" s="10"/>
      <c r="M14" s="10"/>
      <c r="N14" s="10"/>
      <c r="O14" s="10"/>
      <c r="P14" s="24"/>
      <c r="Q14" s="10">
        <v>113.2224</v>
      </c>
      <c r="R14" s="10"/>
      <c r="S14" s="10"/>
      <c r="T14" s="10"/>
      <c r="U14" s="10"/>
      <c r="V14" s="10"/>
      <c r="W14" s="10"/>
    </row>
    <row r="15" ht="18.75" customHeight="1" spans="1:23">
      <c r="A15" s="24"/>
      <c r="B15" s="24"/>
      <c r="C15" s="9" t="s">
        <v>205</v>
      </c>
      <c r="D15" s="24"/>
      <c r="E15" s="24"/>
      <c r="F15" s="24"/>
      <c r="G15" s="24"/>
      <c r="H15" s="24"/>
      <c r="I15" s="89">
        <v>0.882</v>
      </c>
      <c r="J15" s="10">
        <v>0.882</v>
      </c>
      <c r="K15" s="10">
        <v>0.882</v>
      </c>
      <c r="L15" s="10"/>
      <c r="M15" s="10"/>
      <c r="N15" s="10"/>
      <c r="O15" s="10"/>
      <c r="P15" s="24"/>
      <c r="Q15" s="10"/>
      <c r="R15" s="10"/>
      <c r="S15" s="10"/>
      <c r="T15" s="10"/>
      <c r="U15" s="10"/>
      <c r="V15" s="10"/>
      <c r="W15" s="10"/>
    </row>
    <row r="16" ht="18.75" customHeight="1" spans="1:23">
      <c r="A16" s="8" t="s">
        <v>206</v>
      </c>
      <c r="B16" s="8" t="s">
        <v>207</v>
      </c>
      <c r="C16" s="9" t="s">
        <v>205</v>
      </c>
      <c r="D16" s="8" t="s">
        <v>52</v>
      </c>
      <c r="E16" s="8" t="s">
        <v>70</v>
      </c>
      <c r="F16" s="8" t="s">
        <v>71</v>
      </c>
      <c r="G16" s="8" t="s">
        <v>197</v>
      </c>
      <c r="H16" s="8" t="s">
        <v>198</v>
      </c>
      <c r="I16" s="89">
        <v>0.882</v>
      </c>
      <c r="J16" s="10">
        <v>0.882</v>
      </c>
      <c r="K16" s="10">
        <v>0.882</v>
      </c>
      <c r="L16" s="10"/>
      <c r="M16" s="10"/>
      <c r="N16" s="10"/>
      <c r="O16" s="10"/>
      <c r="P16" s="24"/>
      <c r="Q16" s="10"/>
      <c r="R16" s="10"/>
      <c r="S16" s="10"/>
      <c r="T16" s="10"/>
      <c r="U16" s="10"/>
      <c r="V16" s="10"/>
      <c r="W16" s="10"/>
    </row>
    <row r="17" ht="18.75" customHeight="1" spans="1:23">
      <c r="A17" s="24"/>
      <c r="B17" s="24"/>
      <c r="C17" s="9" t="s">
        <v>208</v>
      </c>
      <c r="D17" s="24"/>
      <c r="E17" s="24"/>
      <c r="F17" s="24"/>
      <c r="G17" s="24"/>
      <c r="H17" s="24"/>
      <c r="I17" s="89">
        <v>0.45</v>
      </c>
      <c r="J17" s="10">
        <v>0.45</v>
      </c>
      <c r="K17" s="10">
        <v>0.45</v>
      </c>
      <c r="L17" s="10"/>
      <c r="M17" s="10"/>
      <c r="N17" s="10"/>
      <c r="O17" s="10"/>
      <c r="P17" s="24"/>
      <c r="Q17" s="10"/>
      <c r="R17" s="10"/>
      <c r="S17" s="10"/>
      <c r="T17" s="10"/>
      <c r="U17" s="10"/>
      <c r="V17" s="10"/>
      <c r="W17" s="10"/>
    </row>
    <row r="18" ht="18.75" customHeight="1" spans="1:23">
      <c r="A18" s="8" t="s">
        <v>206</v>
      </c>
      <c r="B18" s="8" t="s">
        <v>209</v>
      </c>
      <c r="C18" s="9" t="s">
        <v>208</v>
      </c>
      <c r="D18" s="8" t="s">
        <v>52</v>
      </c>
      <c r="E18" s="8" t="s">
        <v>70</v>
      </c>
      <c r="F18" s="8" t="s">
        <v>71</v>
      </c>
      <c r="G18" s="8" t="s">
        <v>197</v>
      </c>
      <c r="H18" s="8" t="s">
        <v>198</v>
      </c>
      <c r="I18" s="89">
        <v>0.45</v>
      </c>
      <c r="J18" s="10">
        <v>0.45</v>
      </c>
      <c r="K18" s="10">
        <v>0.45</v>
      </c>
      <c r="L18" s="10"/>
      <c r="M18" s="10"/>
      <c r="N18" s="10"/>
      <c r="O18" s="10"/>
      <c r="P18" s="24"/>
      <c r="Q18" s="10"/>
      <c r="R18" s="10"/>
      <c r="S18" s="10"/>
      <c r="T18" s="10"/>
      <c r="U18" s="10"/>
      <c r="V18" s="10"/>
      <c r="W18" s="10"/>
    </row>
    <row r="19" ht="18.75" customHeight="1" spans="1:23">
      <c r="A19" s="24"/>
      <c r="B19" s="24"/>
      <c r="C19" s="9" t="s">
        <v>210</v>
      </c>
      <c r="D19" s="24"/>
      <c r="E19" s="24"/>
      <c r="F19" s="24"/>
      <c r="G19" s="24"/>
      <c r="H19" s="24"/>
      <c r="I19" s="89">
        <v>0.311</v>
      </c>
      <c r="J19" s="10">
        <v>0.311</v>
      </c>
      <c r="K19" s="10">
        <v>0.311</v>
      </c>
      <c r="L19" s="10"/>
      <c r="M19" s="10"/>
      <c r="N19" s="10"/>
      <c r="O19" s="10"/>
      <c r="P19" s="24"/>
      <c r="Q19" s="10"/>
      <c r="R19" s="10"/>
      <c r="S19" s="10"/>
      <c r="T19" s="10"/>
      <c r="U19" s="10"/>
      <c r="V19" s="10"/>
      <c r="W19" s="10"/>
    </row>
    <row r="20" ht="18.75" customHeight="1" spans="1:23">
      <c r="A20" s="8" t="s">
        <v>206</v>
      </c>
      <c r="B20" s="8" t="s">
        <v>211</v>
      </c>
      <c r="C20" s="9" t="s">
        <v>210</v>
      </c>
      <c r="D20" s="8" t="s">
        <v>52</v>
      </c>
      <c r="E20" s="8" t="s">
        <v>70</v>
      </c>
      <c r="F20" s="8" t="s">
        <v>71</v>
      </c>
      <c r="G20" s="8" t="s">
        <v>195</v>
      </c>
      <c r="H20" s="8" t="s">
        <v>196</v>
      </c>
      <c r="I20" s="89">
        <v>0.231</v>
      </c>
      <c r="J20" s="10">
        <v>0.231</v>
      </c>
      <c r="K20" s="10">
        <v>0.231</v>
      </c>
      <c r="L20" s="10"/>
      <c r="M20" s="10"/>
      <c r="N20" s="10"/>
      <c r="O20" s="10"/>
      <c r="P20" s="24"/>
      <c r="Q20" s="10"/>
      <c r="R20" s="10"/>
      <c r="S20" s="10"/>
      <c r="T20" s="10"/>
      <c r="U20" s="10"/>
      <c r="V20" s="10"/>
      <c r="W20" s="10"/>
    </row>
    <row r="21" ht="18.75" customHeight="1" spans="1:23">
      <c r="A21" s="8" t="s">
        <v>206</v>
      </c>
      <c r="B21" s="8" t="s">
        <v>211</v>
      </c>
      <c r="C21" s="9" t="s">
        <v>210</v>
      </c>
      <c r="D21" s="8" t="s">
        <v>52</v>
      </c>
      <c r="E21" s="8" t="s">
        <v>70</v>
      </c>
      <c r="F21" s="8" t="s">
        <v>71</v>
      </c>
      <c r="G21" s="8" t="s">
        <v>212</v>
      </c>
      <c r="H21" s="8" t="s">
        <v>213</v>
      </c>
      <c r="I21" s="89">
        <v>0.08</v>
      </c>
      <c r="J21" s="10">
        <v>0.08</v>
      </c>
      <c r="K21" s="10">
        <v>0.08</v>
      </c>
      <c r="L21" s="10"/>
      <c r="M21" s="10"/>
      <c r="N21" s="10"/>
      <c r="O21" s="10"/>
      <c r="P21" s="24"/>
      <c r="Q21" s="10"/>
      <c r="R21" s="10"/>
      <c r="S21" s="10"/>
      <c r="T21" s="10"/>
      <c r="U21" s="10"/>
      <c r="V21" s="10"/>
      <c r="W21" s="10"/>
    </row>
    <row r="22" ht="18.75" customHeight="1" spans="1:23">
      <c r="A22" s="24"/>
      <c r="B22" s="24"/>
      <c r="C22" s="9" t="s">
        <v>214</v>
      </c>
      <c r="D22" s="24"/>
      <c r="E22" s="24"/>
      <c r="F22" s="24"/>
      <c r="G22" s="24"/>
      <c r="H22" s="24"/>
      <c r="I22" s="89">
        <v>246.84</v>
      </c>
      <c r="J22" s="10">
        <v>246.84</v>
      </c>
      <c r="K22" s="10">
        <v>246.84</v>
      </c>
      <c r="L22" s="10"/>
      <c r="M22" s="10"/>
      <c r="N22" s="10"/>
      <c r="O22" s="10"/>
      <c r="P22" s="24"/>
      <c r="Q22" s="10"/>
      <c r="R22" s="10"/>
      <c r="S22" s="10"/>
      <c r="T22" s="10"/>
      <c r="U22" s="10"/>
      <c r="V22" s="10"/>
      <c r="W22" s="10"/>
    </row>
    <row r="23" ht="18.75" customHeight="1" spans="1:23">
      <c r="A23" s="8" t="s">
        <v>193</v>
      </c>
      <c r="B23" s="8" t="s">
        <v>215</v>
      </c>
      <c r="C23" s="9" t="s">
        <v>214</v>
      </c>
      <c r="D23" s="8" t="s">
        <v>52</v>
      </c>
      <c r="E23" s="8" t="s">
        <v>70</v>
      </c>
      <c r="F23" s="8" t="s">
        <v>71</v>
      </c>
      <c r="G23" s="8" t="s">
        <v>195</v>
      </c>
      <c r="H23" s="8" t="s">
        <v>196</v>
      </c>
      <c r="I23" s="89">
        <v>144.24</v>
      </c>
      <c r="J23" s="10">
        <v>144.24</v>
      </c>
      <c r="K23" s="10">
        <v>144.24</v>
      </c>
      <c r="L23" s="10"/>
      <c r="M23" s="10"/>
      <c r="N23" s="10"/>
      <c r="O23" s="10"/>
      <c r="P23" s="24"/>
      <c r="Q23" s="10"/>
      <c r="R23" s="10"/>
      <c r="S23" s="10"/>
      <c r="T23" s="10"/>
      <c r="U23" s="10"/>
      <c r="V23" s="10"/>
      <c r="W23" s="10"/>
    </row>
    <row r="24" ht="18.75" customHeight="1" spans="1:23">
      <c r="A24" s="8" t="s">
        <v>193</v>
      </c>
      <c r="B24" s="8" t="s">
        <v>215</v>
      </c>
      <c r="C24" s="9" t="s">
        <v>214</v>
      </c>
      <c r="D24" s="8" t="s">
        <v>52</v>
      </c>
      <c r="E24" s="8" t="s">
        <v>70</v>
      </c>
      <c r="F24" s="8" t="s">
        <v>71</v>
      </c>
      <c r="G24" s="8" t="s">
        <v>216</v>
      </c>
      <c r="H24" s="8" t="s">
        <v>217</v>
      </c>
      <c r="I24" s="89">
        <v>10</v>
      </c>
      <c r="J24" s="10">
        <v>10</v>
      </c>
      <c r="K24" s="10">
        <v>10</v>
      </c>
      <c r="L24" s="10"/>
      <c r="M24" s="10"/>
      <c r="N24" s="10"/>
      <c r="O24" s="10"/>
      <c r="P24" s="24"/>
      <c r="Q24" s="10"/>
      <c r="R24" s="10"/>
      <c r="S24" s="10"/>
      <c r="T24" s="10"/>
      <c r="U24" s="10"/>
      <c r="V24" s="10"/>
      <c r="W24" s="10"/>
    </row>
    <row r="25" ht="18.75" customHeight="1" spans="1:23">
      <c r="A25" s="8" t="s">
        <v>193</v>
      </c>
      <c r="B25" s="8" t="s">
        <v>215</v>
      </c>
      <c r="C25" s="9" t="s">
        <v>214</v>
      </c>
      <c r="D25" s="8" t="s">
        <v>52</v>
      </c>
      <c r="E25" s="8" t="s">
        <v>70</v>
      </c>
      <c r="F25" s="8" t="s">
        <v>71</v>
      </c>
      <c r="G25" s="8" t="s">
        <v>218</v>
      </c>
      <c r="H25" s="8" t="s">
        <v>219</v>
      </c>
      <c r="I25" s="89">
        <v>21.6</v>
      </c>
      <c r="J25" s="10">
        <v>21.6</v>
      </c>
      <c r="K25" s="10">
        <v>21.6</v>
      </c>
      <c r="L25" s="10"/>
      <c r="M25" s="10"/>
      <c r="N25" s="10"/>
      <c r="O25" s="10"/>
      <c r="P25" s="24"/>
      <c r="Q25" s="10"/>
      <c r="R25" s="10"/>
      <c r="S25" s="10"/>
      <c r="T25" s="10"/>
      <c r="U25" s="10"/>
      <c r="V25" s="10"/>
      <c r="W25" s="10"/>
    </row>
    <row r="26" ht="18.75" customHeight="1" spans="1:23">
      <c r="A26" s="8" t="s">
        <v>193</v>
      </c>
      <c r="B26" s="8" t="s">
        <v>215</v>
      </c>
      <c r="C26" s="9" t="s">
        <v>214</v>
      </c>
      <c r="D26" s="8" t="s">
        <v>52</v>
      </c>
      <c r="E26" s="8" t="s">
        <v>70</v>
      </c>
      <c r="F26" s="8" t="s">
        <v>71</v>
      </c>
      <c r="G26" s="8" t="s">
        <v>220</v>
      </c>
      <c r="H26" s="8" t="s">
        <v>221</v>
      </c>
      <c r="I26" s="89">
        <v>46</v>
      </c>
      <c r="J26" s="10">
        <v>46</v>
      </c>
      <c r="K26" s="10">
        <v>46</v>
      </c>
      <c r="L26" s="10"/>
      <c r="M26" s="10"/>
      <c r="N26" s="10"/>
      <c r="O26" s="10"/>
      <c r="P26" s="24"/>
      <c r="Q26" s="10"/>
      <c r="R26" s="10"/>
      <c r="S26" s="10"/>
      <c r="T26" s="10"/>
      <c r="U26" s="10"/>
      <c r="V26" s="10"/>
      <c r="W26" s="10"/>
    </row>
    <row r="27" ht="18.75" customHeight="1" spans="1:23">
      <c r="A27" s="8" t="s">
        <v>193</v>
      </c>
      <c r="B27" s="8" t="s">
        <v>215</v>
      </c>
      <c r="C27" s="9" t="s">
        <v>214</v>
      </c>
      <c r="D27" s="8" t="s">
        <v>52</v>
      </c>
      <c r="E27" s="8" t="s">
        <v>70</v>
      </c>
      <c r="F27" s="8" t="s">
        <v>71</v>
      </c>
      <c r="G27" s="8" t="s">
        <v>222</v>
      </c>
      <c r="H27" s="8" t="s">
        <v>223</v>
      </c>
      <c r="I27" s="89">
        <v>25</v>
      </c>
      <c r="J27" s="10">
        <v>25</v>
      </c>
      <c r="K27" s="10">
        <v>25</v>
      </c>
      <c r="L27" s="10"/>
      <c r="M27" s="10"/>
      <c r="N27" s="10"/>
      <c r="O27" s="10"/>
      <c r="P27" s="24"/>
      <c r="Q27" s="10"/>
      <c r="R27" s="10"/>
      <c r="S27" s="10"/>
      <c r="T27" s="10"/>
      <c r="U27" s="10"/>
      <c r="V27" s="10"/>
      <c r="W27" s="10"/>
    </row>
    <row r="28" ht="18.75" customHeight="1" spans="1:23">
      <c r="A28" s="24"/>
      <c r="B28" s="24"/>
      <c r="C28" s="9" t="s">
        <v>224</v>
      </c>
      <c r="D28" s="24"/>
      <c r="E28" s="24"/>
      <c r="F28" s="24"/>
      <c r="G28" s="24"/>
      <c r="H28" s="24"/>
      <c r="I28" s="89">
        <v>9.084</v>
      </c>
      <c r="J28" s="10">
        <v>9.084</v>
      </c>
      <c r="K28" s="10">
        <v>9.084</v>
      </c>
      <c r="L28" s="10"/>
      <c r="M28" s="10"/>
      <c r="N28" s="10"/>
      <c r="O28" s="10"/>
      <c r="P28" s="24"/>
      <c r="Q28" s="10"/>
      <c r="R28" s="10"/>
      <c r="S28" s="10"/>
      <c r="T28" s="10"/>
      <c r="U28" s="10"/>
      <c r="V28" s="10"/>
      <c r="W28" s="10"/>
    </row>
    <row r="29" ht="18.75" customHeight="1" spans="1:23">
      <c r="A29" s="8" t="s">
        <v>206</v>
      </c>
      <c r="B29" s="8" t="s">
        <v>225</v>
      </c>
      <c r="C29" s="9" t="s">
        <v>224</v>
      </c>
      <c r="D29" s="8" t="s">
        <v>52</v>
      </c>
      <c r="E29" s="8" t="s">
        <v>82</v>
      </c>
      <c r="F29" s="8" t="s">
        <v>83</v>
      </c>
      <c r="G29" s="8" t="s">
        <v>168</v>
      </c>
      <c r="H29" s="8" t="s">
        <v>169</v>
      </c>
      <c r="I29" s="89">
        <v>9.084</v>
      </c>
      <c r="J29" s="10">
        <v>9.084</v>
      </c>
      <c r="K29" s="10">
        <v>9.084</v>
      </c>
      <c r="L29" s="10"/>
      <c r="M29" s="10"/>
      <c r="N29" s="10"/>
      <c r="O29" s="10"/>
      <c r="P29" s="24"/>
      <c r="Q29" s="10"/>
      <c r="R29" s="10"/>
      <c r="S29" s="10"/>
      <c r="T29" s="10"/>
      <c r="U29" s="10"/>
      <c r="V29" s="10"/>
      <c r="W29" s="10"/>
    </row>
    <row r="30" ht="18.75" customHeight="1" spans="1:23">
      <c r="A30" s="11" t="s">
        <v>29</v>
      </c>
      <c r="B30" s="11"/>
      <c r="C30" s="11"/>
      <c r="D30" s="11"/>
      <c r="E30" s="11"/>
      <c r="F30" s="11"/>
      <c r="G30" s="11"/>
      <c r="H30" s="11"/>
      <c r="I30" s="89">
        <v>564.6294</v>
      </c>
      <c r="J30" s="10">
        <v>257.563</v>
      </c>
      <c r="K30" s="10">
        <v>257.563</v>
      </c>
      <c r="L30" s="10"/>
      <c r="M30" s="10"/>
      <c r="N30" s="10"/>
      <c r="O30" s="10"/>
      <c r="P30" s="10"/>
      <c r="Q30" s="10">
        <v>117.0624</v>
      </c>
      <c r="R30" s="10">
        <v>190</v>
      </c>
      <c r="S30" s="10"/>
      <c r="T30" s="10"/>
      <c r="U30" s="10"/>
      <c r="V30" s="10"/>
      <c r="W30" s="10">
        <v>190</v>
      </c>
    </row>
  </sheetData>
  <mergeCells count="28">
    <mergeCell ref="A2:W2"/>
    <mergeCell ref="A3:H3"/>
    <mergeCell ref="J4:M4"/>
    <mergeCell ref="N4:P4"/>
    <mergeCell ref="R4:W4"/>
    <mergeCell ref="A30:H3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50"/>
  <sheetViews>
    <sheetView showZeros="0" tabSelected="1" workbookViewId="0">
      <pane ySplit="1" topLeftCell="A39" activePane="bottomLeft" state="frozen"/>
      <selection/>
      <selection pane="bottomLeft" activeCell="B42" sqref="B42"/>
    </sheetView>
  </sheetViews>
  <sheetFormatPr defaultColWidth="8.85" defaultRowHeight="15" customHeight="1"/>
  <cols>
    <col min="1" max="1" width="36.375" customWidth="1"/>
    <col min="2" max="2" width="46.2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21" t="s">
        <v>226</v>
      </c>
      <c r="B1" s="21"/>
      <c r="C1" s="21"/>
      <c r="D1" s="21"/>
      <c r="E1" s="21"/>
      <c r="F1" s="21"/>
      <c r="G1" s="21"/>
      <c r="H1" s="21"/>
      <c r="I1" s="21"/>
      <c r="J1" s="21"/>
    </row>
    <row r="2" ht="66" customHeight="1" spans="1:10">
      <c r="A2" s="57" t="s">
        <v>227</v>
      </c>
      <c r="B2" s="57"/>
      <c r="C2" s="57"/>
      <c r="D2" s="57"/>
      <c r="E2" s="57"/>
      <c r="F2" s="57"/>
      <c r="G2" s="57"/>
      <c r="H2" s="57"/>
      <c r="I2" s="57"/>
      <c r="J2" s="57"/>
    </row>
    <row r="3" ht="20.25" customHeight="1" spans="1:10">
      <c r="A3" s="20" t="str">
        <f>"单位名称："&amp;"云南省通海县第二中学"</f>
        <v>单位名称：云南省通海县第二中学</v>
      </c>
      <c r="B3" s="20"/>
      <c r="C3" s="20"/>
      <c r="D3" s="20"/>
      <c r="E3" s="20"/>
      <c r="F3" s="20"/>
      <c r="G3" s="20"/>
      <c r="H3" s="20"/>
      <c r="I3" s="20"/>
      <c r="J3" s="20"/>
    </row>
    <row r="4" ht="20.25" customHeight="1" spans="1:10">
      <c r="A4" s="58" t="s">
        <v>228</v>
      </c>
      <c r="B4" s="58" t="s">
        <v>229</v>
      </c>
      <c r="C4" s="58" t="s">
        <v>230</v>
      </c>
      <c r="D4" s="58" t="s">
        <v>231</v>
      </c>
      <c r="E4" s="58" t="s">
        <v>232</v>
      </c>
      <c r="F4" s="58" t="s">
        <v>233</v>
      </c>
      <c r="G4" s="58" t="s">
        <v>234</v>
      </c>
      <c r="H4" s="58" t="s">
        <v>235</v>
      </c>
      <c r="I4" s="58" t="s">
        <v>236</v>
      </c>
      <c r="J4" s="58" t="s">
        <v>237</v>
      </c>
    </row>
    <row r="5" ht="46.5" customHeight="1" spans="1:10">
      <c r="A5" s="58"/>
      <c r="B5" s="58"/>
      <c r="C5" s="58"/>
      <c r="D5" s="58"/>
      <c r="E5" s="58"/>
      <c r="F5" s="58"/>
      <c r="G5" s="58"/>
      <c r="H5" s="58"/>
      <c r="I5" s="58"/>
      <c r="J5" s="58"/>
    </row>
    <row r="6" ht="20.25" customHeight="1" spans="1:10">
      <c r="A6" s="59">
        <v>1</v>
      </c>
      <c r="B6" s="59">
        <v>2</v>
      </c>
      <c r="C6" s="59">
        <v>3</v>
      </c>
      <c r="D6" s="59">
        <v>4</v>
      </c>
      <c r="E6" s="59">
        <v>5</v>
      </c>
      <c r="F6" s="59">
        <v>6</v>
      </c>
      <c r="G6" s="59">
        <v>7</v>
      </c>
      <c r="H6" s="59">
        <v>8</v>
      </c>
      <c r="I6" s="59">
        <v>9</v>
      </c>
      <c r="J6" s="59">
        <v>10</v>
      </c>
    </row>
    <row r="7" ht="20.25" customHeight="1" spans="1:10">
      <c r="A7" t="s">
        <v>52</v>
      </c>
      <c r="B7" s="24"/>
      <c r="C7" s="24"/>
      <c r="E7" s="60"/>
      <c r="F7" s="60"/>
      <c r="G7" s="60"/>
      <c r="H7" s="60"/>
      <c r="I7" s="60"/>
      <c r="J7" s="60"/>
    </row>
    <row r="8" ht="90" customHeight="1" spans="1:10">
      <c r="A8" s="77" t="s">
        <v>205</v>
      </c>
      <c r="B8" s="24" t="s">
        <v>238</v>
      </c>
      <c r="C8" s="25"/>
      <c r="D8" s="25"/>
      <c r="E8" s="60"/>
      <c r="F8" s="60"/>
      <c r="G8" s="60"/>
      <c r="H8" s="60"/>
      <c r="I8" s="60"/>
      <c r="J8" s="60"/>
    </row>
    <row r="9" ht="20.25" customHeight="1" spans="1:10">
      <c r="A9" s="24"/>
      <c r="B9" s="24"/>
      <c r="C9" s="24" t="s">
        <v>239</v>
      </c>
      <c r="D9" s="78" t="s">
        <v>240</v>
      </c>
      <c r="E9" s="79" t="s">
        <v>241</v>
      </c>
      <c r="F9" s="66" t="s">
        <v>242</v>
      </c>
      <c r="G9" s="25" t="s">
        <v>243</v>
      </c>
      <c r="H9" s="66" t="s">
        <v>244</v>
      </c>
      <c r="I9" s="66" t="s">
        <v>245</v>
      </c>
      <c r="J9" s="79" t="s">
        <v>246</v>
      </c>
    </row>
    <row r="10" ht="30" customHeight="1" spans="1:10">
      <c r="A10" s="24"/>
      <c r="B10" s="24"/>
      <c r="C10" s="24" t="s">
        <v>239</v>
      </c>
      <c r="D10" s="78" t="s">
        <v>247</v>
      </c>
      <c r="E10" s="79" t="s">
        <v>248</v>
      </c>
      <c r="F10" s="66" t="s">
        <v>242</v>
      </c>
      <c r="G10" s="25" t="s">
        <v>249</v>
      </c>
      <c r="H10" s="66" t="s">
        <v>250</v>
      </c>
      <c r="I10" s="66" t="s">
        <v>245</v>
      </c>
      <c r="J10" s="79" t="s">
        <v>251</v>
      </c>
    </row>
    <row r="11" ht="39" customHeight="1" spans="1:10">
      <c r="A11" s="24"/>
      <c r="B11" s="24"/>
      <c r="C11" s="24" t="s">
        <v>239</v>
      </c>
      <c r="D11" s="78" t="s">
        <v>247</v>
      </c>
      <c r="E11" s="79" t="s">
        <v>252</v>
      </c>
      <c r="F11" s="66" t="s">
        <v>253</v>
      </c>
      <c r="G11" s="25" t="s">
        <v>254</v>
      </c>
      <c r="H11" s="66" t="s">
        <v>250</v>
      </c>
      <c r="I11" s="66" t="s">
        <v>245</v>
      </c>
      <c r="J11" s="79" t="s">
        <v>255</v>
      </c>
    </row>
    <row r="12" ht="24" customHeight="1" spans="1:10">
      <c r="A12" s="24"/>
      <c r="B12" s="24"/>
      <c r="C12" s="24" t="s">
        <v>256</v>
      </c>
      <c r="D12" s="78" t="s">
        <v>257</v>
      </c>
      <c r="E12" s="79" t="s">
        <v>258</v>
      </c>
      <c r="F12" s="66" t="s">
        <v>253</v>
      </c>
      <c r="G12" s="25" t="s">
        <v>254</v>
      </c>
      <c r="H12" s="66" t="s">
        <v>250</v>
      </c>
      <c r="I12" s="66" t="s">
        <v>245</v>
      </c>
      <c r="J12" s="79" t="s">
        <v>259</v>
      </c>
    </row>
    <row r="13" ht="20.25" customHeight="1" spans="1:10">
      <c r="A13" s="24"/>
      <c r="B13" s="24"/>
      <c r="C13" s="24" t="s">
        <v>260</v>
      </c>
      <c r="D13" s="78" t="s">
        <v>261</v>
      </c>
      <c r="E13" s="79" t="s">
        <v>262</v>
      </c>
      <c r="F13" s="66" t="s">
        <v>253</v>
      </c>
      <c r="G13" s="25" t="s">
        <v>254</v>
      </c>
      <c r="H13" s="66" t="s">
        <v>250</v>
      </c>
      <c r="I13" s="66" t="s">
        <v>245</v>
      </c>
      <c r="J13" s="79" t="s">
        <v>263</v>
      </c>
    </row>
    <row r="14" ht="126" customHeight="1" spans="1:10">
      <c r="A14" s="77" t="s">
        <v>210</v>
      </c>
      <c r="B14" s="24" t="s">
        <v>264</v>
      </c>
      <c r="C14" s="24"/>
      <c r="D14" s="24"/>
      <c r="E14" s="24"/>
      <c r="F14" s="24"/>
      <c r="G14" s="24"/>
      <c r="H14" s="24"/>
      <c r="I14" s="24"/>
      <c r="J14" s="24"/>
    </row>
    <row r="15" ht="20.25" customHeight="1" spans="1:10">
      <c r="A15" s="24"/>
      <c r="B15" s="24"/>
      <c r="C15" s="24" t="s">
        <v>239</v>
      </c>
      <c r="D15" s="78" t="s">
        <v>240</v>
      </c>
      <c r="E15" s="79" t="s">
        <v>241</v>
      </c>
      <c r="F15" s="66" t="s">
        <v>242</v>
      </c>
      <c r="G15" s="25" t="s">
        <v>265</v>
      </c>
      <c r="H15" s="66" t="s">
        <v>266</v>
      </c>
      <c r="I15" s="66" t="s">
        <v>245</v>
      </c>
      <c r="J15" s="79" t="s">
        <v>246</v>
      </c>
    </row>
    <row r="16" ht="26" customHeight="1" spans="1:10">
      <c r="A16" s="24"/>
      <c r="B16" s="24"/>
      <c r="C16" s="24" t="s">
        <v>239</v>
      </c>
      <c r="D16" s="78" t="s">
        <v>247</v>
      </c>
      <c r="E16" s="79" t="s">
        <v>248</v>
      </c>
      <c r="F16" s="66" t="s">
        <v>242</v>
      </c>
      <c r="G16" s="25" t="s">
        <v>249</v>
      </c>
      <c r="H16" s="66" t="s">
        <v>250</v>
      </c>
      <c r="I16" s="66" t="s">
        <v>245</v>
      </c>
      <c r="J16" s="79" t="s">
        <v>267</v>
      </c>
    </row>
    <row r="17" ht="28" customHeight="1" spans="1:10">
      <c r="A17" s="24"/>
      <c r="B17" s="24"/>
      <c r="C17" s="24" t="s">
        <v>239</v>
      </c>
      <c r="D17" s="78" t="s">
        <v>247</v>
      </c>
      <c r="E17" s="79" t="s">
        <v>252</v>
      </c>
      <c r="F17" s="66" t="s">
        <v>253</v>
      </c>
      <c r="G17" s="25" t="s">
        <v>249</v>
      </c>
      <c r="H17" s="66" t="s">
        <v>250</v>
      </c>
      <c r="I17" s="66" t="s">
        <v>245</v>
      </c>
      <c r="J17" s="79" t="s">
        <v>255</v>
      </c>
    </row>
    <row r="18" ht="20.25" customHeight="1" spans="1:10">
      <c r="A18" s="24"/>
      <c r="B18" s="24"/>
      <c r="C18" s="24" t="s">
        <v>256</v>
      </c>
      <c r="D18" s="78" t="s">
        <v>257</v>
      </c>
      <c r="E18" s="79" t="s">
        <v>258</v>
      </c>
      <c r="F18" s="66" t="s">
        <v>253</v>
      </c>
      <c r="G18" s="25" t="s">
        <v>254</v>
      </c>
      <c r="H18" s="66" t="s">
        <v>250</v>
      </c>
      <c r="I18" s="66" t="s">
        <v>245</v>
      </c>
      <c r="J18" s="79" t="s">
        <v>259</v>
      </c>
    </row>
    <row r="19" ht="20.25" customHeight="1" spans="1:10">
      <c r="A19" s="24"/>
      <c r="B19" s="24"/>
      <c r="C19" s="24" t="s">
        <v>260</v>
      </c>
      <c r="D19" s="78" t="s">
        <v>261</v>
      </c>
      <c r="E19" s="79" t="s">
        <v>268</v>
      </c>
      <c r="F19" s="66" t="s">
        <v>253</v>
      </c>
      <c r="G19" s="25" t="s">
        <v>254</v>
      </c>
      <c r="H19" s="66" t="s">
        <v>250</v>
      </c>
      <c r="I19" s="66" t="s">
        <v>245</v>
      </c>
      <c r="J19" s="79" t="s">
        <v>269</v>
      </c>
    </row>
    <row r="20" ht="169" customHeight="1" spans="1:10">
      <c r="A20" s="77" t="s">
        <v>199</v>
      </c>
      <c r="B20" s="24" t="s">
        <v>270</v>
      </c>
      <c r="C20" s="24"/>
      <c r="D20" s="24"/>
      <c r="E20" s="24"/>
      <c r="F20" s="24"/>
      <c r="G20" s="24"/>
      <c r="H20" s="24"/>
      <c r="I20" s="24"/>
      <c r="J20" s="24"/>
    </row>
    <row r="21" ht="34" customHeight="1" spans="1:10">
      <c r="A21" s="24"/>
      <c r="B21" s="24"/>
      <c r="C21" s="24" t="s">
        <v>239</v>
      </c>
      <c r="D21" s="78" t="s">
        <v>240</v>
      </c>
      <c r="E21" s="79" t="s">
        <v>271</v>
      </c>
      <c r="F21" s="66" t="s">
        <v>253</v>
      </c>
      <c r="G21" s="25" t="s">
        <v>49</v>
      </c>
      <c r="H21" s="66" t="s">
        <v>272</v>
      </c>
      <c r="I21" s="66" t="s">
        <v>245</v>
      </c>
      <c r="J21" s="79" t="s">
        <v>273</v>
      </c>
    </row>
    <row r="22" ht="35" customHeight="1" spans="1:10">
      <c r="A22" s="24"/>
      <c r="B22" s="24"/>
      <c r="C22" s="24" t="s">
        <v>239</v>
      </c>
      <c r="D22" s="78" t="s">
        <v>247</v>
      </c>
      <c r="E22" s="79" t="s">
        <v>274</v>
      </c>
      <c r="F22" s="66" t="s">
        <v>253</v>
      </c>
      <c r="G22" s="25" t="s">
        <v>254</v>
      </c>
      <c r="H22" s="66" t="s">
        <v>250</v>
      </c>
      <c r="I22" s="66" t="s">
        <v>245</v>
      </c>
      <c r="J22" s="79" t="s">
        <v>275</v>
      </c>
    </row>
    <row r="23" ht="42" customHeight="1" spans="1:10">
      <c r="A23" s="24"/>
      <c r="B23" s="24"/>
      <c r="C23" s="24" t="s">
        <v>239</v>
      </c>
      <c r="D23" s="78" t="s">
        <v>276</v>
      </c>
      <c r="E23" s="79" t="s">
        <v>277</v>
      </c>
      <c r="F23" s="66" t="s">
        <v>278</v>
      </c>
      <c r="G23" s="25" t="s">
        <v>279</v>
      </c>
      <c r="H23" s="66" t="s">
        <v>250</v>
      </c>
      <c r="I23" s="66" t="s">
        <v>245</v>
      </c>
      <c r="J23" s="79" t="s">
        <v>280</v>
      </c>
    </row>
    <row r="24" ht="44" customHeight="1" spans="1:10">
      <c r="A24" s="24"/>
      <c r="B24" s="24"/>
      <c r="C24" s="24" t="s">
        <v>256</v>
      </c>
      <c r="D24" s="78" t="s">
        <v>257</v>
      </c>
      <c r="E24" s="79" t="s">
        <v>281</v>
      </c>
      <c r="F24" s="66" t="s">
        <v>253</v>
      </c>
      <c r="G24" s="25" t="s">
        <v>282</v>
      </c>
      <c r="H24" s="66" t="s">
        <v>250</v>
      </c>
      <c r="I24" s="66" t="s">
        <v>245</v>
      </c>
      <c r="J24" s="79" t="s">
        <v>283</v>
      </c>
    </row>
    <row r="25" ht="44" customHeight="1" spans="1:10">
      <c r="A25" s="24"/>
      <c r="B25" s="24"/>
      <c r="C25" s="24" t="s">
        <v>256</v>
      </c>
      <c r="D25" s="78" t="s">
        <v>257</v>
      </c>
      <c r="E25" s="79" t="s">
        <v>258</v>
      </c>
      <c r="F25" s="66" t="s">
        <v>253</v>
      </c>
      <c r="G25" s="25" t="s">
        <v>254</v>
      </c>
      <c r="H25" s="66" t="s">
        <v>250</v>
      </c>
      <c r="I25" s="66" t="s">
        <v>245</v>
      </c>
      <c r="J25" s="79" t="s">
        <v>284</v>
      </c>
    </row>
    <row r="26" ht="70" customHeight="1" spans="1:10">
      <c r="A26" s="24"/>
      <c r="B26" s="24"/>
      <c r="C26" s="24" t="s">
        <v>260</v>
      </c>
      <c r="D26" s="78" t="s">
        <v>261</v>
      </c>
      <c r="E26" s="79" t="s">
        <v>285</v>
      </c>
      <c r="F26" s="66" t="s">
        <v>253</v>
      </c>
      <c r="G26" s="25" t="s">
        <v>254</v>
      </c>
      <c r="H26" s="66" t="s">
        <v>250</v>
      </c>
      <c r="I26" s="66" t="s">
        <v>245</v>
      </c>
      <c r="J26" s="79" t="s">
        <v>286</v>
      </c>
    </row>
    <row r="27" ht="71" customHeight="1" spans="1:10">
      <c r="A27" s="77" t="s">
        <v>208</v>
      </c>
      <c r="B27" s="24" t="s">
        <v>287</v>
      </c>
      <c r="C27" s="24"/>
      <c r="D27" s="24"/>
      <c r="E27" s="24"/>
      <c r="F27" s="24"/>
      <c r="G27" s="24"/>
      <c r="H27" s="24"/>
      <c r="I27" s="24"/>
      <c r="J27" s="24"/>
    </row>
    <row r="28" ht="20.25" customHeight="1" spans="1:10">
      <c r="A28" s="24"/>
      <c r="B28" s="24"/>
      <c r="C28" s="24" t="s">
        <v>239</v>
      </c>
      <c r="D28" s="78" t="s">
        <v>240</v>
      </c>
      <c r="E28" s="79" t="s">
        <v>241</v>
      </c>
      <c r="F28" s="66" t="s">
        <v>242</v>
      </c>
      <c r="G28" s="25" t="s">
        <v>288</v>
      </c>
      <c r="H28" s="66" t="s">
        <v>244</v>
      </c>
      <c r="I28" s="66" t="s">
        <v>245</v>
      </c>
      <c r="J28" s="79" t="s">
        <v>246</v>
      </c>
    </row>
    <row r="29" ht="29" customHeight="1" spans="1:10">
      <c r="A29" s="24"/>
      <c r="B29" s="24"/>
      <c r="C29" s="24" t="s">
        <v>239</v>
      </c>
      <c r="D29" s="78" t="s">
        <v>247</v>
      </c>
      <c r="E29" s="79" t="s">
        <v>248</v>
      </c>
      <c r="F29" s="66" t="s">
        <v>242</v>
      </c>
      <c r="G29" s="25" t="s">
        <v>249</v>
      </c>
      <c r="H29" s="66" t="s">
        <v>250</v>
      </c>
      <c r="I29" s="66" t="s">
        <v>245</v>
      </c>
      <c r="J29" s="79" t="s">
        <v>251</v>
      </c>
    </row>
    <row r="30" ht="37" customHeight="1" spans="1:10">
      <c r="A30" s="24"/>
      <c r="B30" s="24"/>
      <c r="C30" s="24" t="s">
        <v>239</v>
      </c>
      <c r="D30" s="78" t="s">
        <v>247</v>
      </c>
      <c r="E30" s="79" t="s">
        <v>252</v>
      </c>
      <c r="F30" s="66" t="s">
        <v>253</v>
      </c>
      <c r="G30" s="25" t="s">
        <v>249</v>
      </c>
      <c r="H30" s="66" t="s">
        <v>250</v>
      </c>
      <c r="I30" s="66" t="s">
        <v>245</v>
      </c>
      <c r="J30" s="79" t="s">
        <v>255</v>
      </c>
    </row>
    <row r="31" ht="48" customHeight="1" spans="1:10">
      <c r="A31" s="24"/>
      <c r="B31" s="24"/>
      <c r="C31" s="24" t="s">
        <v>256</v>
      </c>
      <c r="D31" s="78" t="s">
        <v>257</v>
      </c>
      <c r="E31" s="79" t="s">
        <v>258</v>
      </c>
      <c r="F31" s="66" t="s">
        <v>253</v>
      </c>
      <c r="G31" s="25" t="s">
        <v>254</v>
      </c>
      <c r="H31" s="66" t="s">
        <v>250</v>
      </c>
      <c r="I31" s="66" t="s">
        <v>245</v>
      </c>
      <c r="J31" s="79" t="s">
        <v>259</v>
      </c>
    </row>
    <row r="32" ht="20.25" customHeight="1" spans="1:10">
      <c r="A32" s="24"/>
      <c r="B32" s="24"/>
      <c r="C32" s="24" t="s">
        <v>260</v>
      </c>
      <c r="D32" s="78" t="s">
        <v>261</v>
      </c>
      <c r="E32" s="79" t="s">
        <v>268</v>
      </c>
      <c r="F32" s="66" t="s">
        <v>253</v>
      </c>
      <c r="G32" s="25" t="s">
        <v>254</v>
      </c>
      <c r="H32" s="66" t="s">
        <v>250</v>
      </c>
      <c r="I32" s="66" t="s">
        <v>245</v>
      </c>
      <c r="J32" s="79" t="s">
        <v>263</v>
      </c>
    </row>
    <row r="33" ht="50" customHeight="1" spans="1:10">
      <c r="A33" s="77" t="s">
        <v>224</v>
      </c>
      <c r="B33" s="24" t="s">
        <v>289</v>
      </c>
      <c r="C33" s="24"/>
      <c r="D33" s="24"/>
      <c r="E33" s="24"/>
      <c r="F33" s="24"/>
      <c r="G33" s="24"/>
      <c r="H33" s="24"/>
      <c r="I33" s="24"/>
      <c r="J33" s="24"/>
    </row>
    <row r="34" ht="26" customHeight="1" spans="1:10">
      <c r="A34" s="24"/>
      <c r="B34" s="24"/>
      <c r="C34" s="24" t="s">
        <v>239</v>
      </c>
      <c r="D34" s="78" t="s">
        <v>240</v>
      </c>
      <c r="E34" s="79" t="s">
        <v>290</v>
      </c>
      <c r="F34" s="66" t="s">
        <v>242</v>
      </c>
      <c r="G34" s="25" t="s">
        <v>65</v>
      </c>
      <c r="H34" s="66" t="s">
        <v>266</v>
      </c>
      <c r="I34" s="66" t="s">
        <v>245</v>
      </c>
      <c r="J34" s="79" t="s">
        <v>291</v>
      </c>
    </row>
    <row r="35" ht="43" customHeight="1" spans="1:10">
      <c r="A35" s="24"/>
      <c r="B35" s="24"/>
      <c r="C35" s="24" t="s">
        <v>239</v>
      </c>
      <c r="D35" s="78" t="s">
        <v>247</v>
      </c>
      <c r="E35" s="79" t="s">
        <v>292</v>
      </c>
      <c r="F35" s="66" t="s">
        <v>242</v>
      </c>
      <c r="G35" s="25" t="s">
        <v>249</v>
      </c>
      <c r="H35" s="66" t="s">
        <v>250</v>
      </c>
      <c r="I35" s="66" t="s">
        <v>245</v>
      </c>
      <c r="J35" s="79" t="s">
        <v>293</v>
      </c>
    </row>
    <row r="36" ht="36" customHeight="1" spans="1:10">
      <c r="A36" s="24"/>
      <c r="B36" s="24"/>
      <c r="C36" s="24" t="s">
        <v>239</v>
      </c>
      <c r="D36" s="78" t="s">
        <v>294</v>
      </c>
      <c r="E36" s="79" t="s">
        <v>295</v>
      </c>
      <c r="F36" s="66" t="s">
        <v>242</v>
      </c>
      <c r="G36" s="25" t="s">
        <v>249</v>
      </c>
      <c r="H36" s="66" t="s">
        <v>250</v>
      </c>
      <c r="I36" s="66" t="s">
        <v>245</v>
      </c>
      <c r="J36" s="79" t="s">
        <v>296</v>
      </c>
    </row>
    <row r="37" ht="37" customHeight="1" spans="1:10">
      <c r="A37" s="24"/>
      <c r="B37" s="24"/>
      <c r="C37" s="24" t="s">
        <v>256</v>
      </c>
      <c r="D37" s="78" t="s">
        <v>257</v>
      </c>
      <c r="E37" s="79" t="s">
        <v>297</v>
      </c>
      <c r="F37" s="66" t="s">
        <v>253</v>
      </c>
      <c r="G37" s="25" t="s">
        <v>254</v>
      </c>
      <c r="H37" s="66" t="s">
        <v>250</v>
      </c>
      <c r="I37" s="66" t="s">
        <v>245</v>
      </c>
      <c r="J37" s="79" t="s">
        <v>298</v>
      </c>
    </row>
    <row r="38" ht="20.25" customHeight="1" spans="1:10">
      <c r="A38" s="24"/>
      <c r="B38" s="24"/>
      <c r="C38" s="24" t="s">
        <v>260</v>
      </c>
      <c r="D38" s="78" t="s">
        <v>261</v>
      </c>
      <c r="E38" s="79" t="s">
        <v>262</v>
      </c>
      <c r="F38" s="66" t="s">
        <v>253</v>
      </c>
      <c r="G38" s="25" t="s">
        <v>254</v>
      </c>
      <c r="H38" s="66" t="s">
        <v>250</v>
      </c>
      <c r="I38" s="66" t="s">
        <v>245</v>
      </c>
      <c r="J38" s="79" t="s">
        <v>263</v>
      </c>
    </row>
    <row r="39" ht="64" customHeight="1" spans="1:10">
      <c r="A39" s="77" t="s">
        <v>192</v>
      </c>
      <c r="B39" s="24" t="s">
        <v>299</v>
      </c>
      <c r="C39" s="24"/>
      <c r="D39" s="24"/>
      <c r="E39" s="24"/>
      <c r="F39" s="24"/>
      <c r="G39" s="24"/>
      <c r="H39" s="24"/>
      <c r="I39" s="24"/>
      <c r="J39" s="24"/>
    </row>
    <row r="40" ht="27" customHeight="1" spans="1:10">
      <c r="A40" s="24"/>
      <c r="B40" s="24"/>
      <c r="C40" s="24" t="s">
        <v>239</v>
      </c>
      <c r="D40" s="78" t="s">
        <v>240</v>
      </c>
      <c r="E40" s="79" t="s">
        <v>300</v>
      </c>
      <c r="F40" s="66" t="s">
        <v>242</v>
      </c>
      <c r="G40" s="25" t="s">
        <v>301</v>
      </c>
      <c r="H40" s="66" t="s">
        <v>302</v>
      </c>
      <c r="I40" s="66" t="s">
        <v>245</v>
      </c>
      <c r="J40" s="79" t="s">
        <v>303</v>
      </c>
    </row>
    <row r="41" ht="28" customHeight="1" spans="1:10">
      <c r="A41" s="24"/>
      <c r="B41" s="24"/>
      <c r="C41" s="24" t="s">
        <v>239</v>
      </c>
      <c r="D41" s="78" t="s">
        <v>294</v>
      </c>
      <c r="E41" s="79" t="s">
        <v>304</v>
      </c>
      <c r="F41" s="66" t="s">
        <v>253</v>
      </c>
      <c r="G41" s="25" t="s">
        <v>254</v>
      </c>
      <c r="H41" s="66" t="s">
        <v>250</v>
      </c>
      <c r="I41" s="66" t="s">
        <v>245</v>
      </c>
      <c r="J41" s="79" t="s">
        <v>303</v>
      </c>
    </row>
    <row r="42" ht="27" customHeight="1" spans="1:10">
      <c r="A42" s="24"/>
      <c r="B42" s="24"/>
      <c r="C42" s="24" t="s">
        <v>256</v>
      </c>
      <c r="D42" s="78" t="s">
        <v>257</v>
      </c>
      <c r="E42" s="79" t="s">
        <v>258</v>
      </c>
      <c r="F42" s="66" t="s">
        <v>253</v>
      </c>
      <c r="G42" s="25" t="s">
        <v>254</v>
      </c>
      <c r="H42" s="66" t="s">
        <v>250</v>
      </c>
      <c r="I42" s="66" t="s">
        <v>245</v>
      </c>
      <c r="J42" s="79" t="s">
        <v>305</v>
      </c>
    </row>
    <row r="43" ht="26" customHeight="1" spans="1:10">
      <c r="A43" s="24"/>
      <c r="B43" s="24"/>
      <c r="C43" s="24" t="s">
        <v>256</v>
      </c>
      <c r="D43" s="78" t="s">
        <v>257</v>
      </c>
      <c r="E43" s="79" t="s">
        <v>297</v>
      </c>
      <c r="F43" s="66" t="s">
        <v>253</v>
      </c>
      <c r="G43" s="25" t="s">
        <v>254</v>
      </c>
      <c r="H43" s="66" t="s">
        <v>250</v>
      </c>
      <c r="I43" s="66" t="s">
        <v>245</v>
      </c>
      <c r="J43" s="79" t="s">
        <v>306</v>
      </c>
    </row>
    <row r="44" ht="20.25" customHeight="1" spans="1:10">
      <c r="A44" s="24"/>
      <c r="B44" s="24"/>
      <c r="C44" s="24" t="s">
        <v>260</v>
      </c>
      <c r="D44" s="78" t="s">
        <v>261</v>
      </c>
      <c r="E44" s="79" t="s">
        <v>307</v>
      </c>
      <c r="F44" s="66" t="s">
        <v>253</v>
      </c>
      <c r="G44" s="25" t="s">
        <v>254</v>
      </c>
      <c r="H44" s="66" t="s">
        <v>250</v>
      </c>
      <c r="I44" s="66" t="s">
        <v>245</v>
      </c>
      <c r="J44" s="79" t="s">
        <v>308</v>
      </c>
    </row>
    <row r="45" ht="129" customHeight="1" spans="1:10">
      <c r="A45" s="77" t="s">
        <v>214</v>
      </c>
      <c r="B45" s="24" t="s">
        <v>309</v>
      </c>
      <c r="C45" s="24"/>
      <c r="D45" s="24"/>
      <c r="E45" s="24"/>
      <c r="F45" s="24"/>
      <c r="G45" s="24"/>
      <c r="H45" s="24"/>
      <c r="I45" s="24"/>
      <c r="J45" s="24"/>
    </row>
    <row r="46" ht="37" customHeight="1" spans="1:10">
      <c r="A46" s="24"/>
      <c r="B46" s="24"/>
      <c r="C46" s="24" t="s">
        <v>239</v>
      </c>
      <c r="D46" s="78" t="s">
        <v>240</v>
      </c>
      <c r="E46" s="79" t="s">
        <v>310</v>
      </c>
      <c r="F46" s="66" t="s">
        <v>242</v>
      </c>
      <c r="G46" s="25" t="s">
        <v>249</v>
      </c>
      <c r="H46" s="66" t="s">
        <v>250</v>
      </c>
      <c r="I46" s="66" t="s">
        <v>245</v>
      </c>
      <c r="J46" s="79" t="s">
        <v>311</v>
      </c>
    </row>
    <row r="47" ht="20.25" customHeight="1" spans="1:10">
      <c r="A47" s="24"/>
      <c r="B47" s="24"/>
      <c r="C47" s="24" t="s">
        <v>239</v>
      </c>
      <c r="D47" s="78" t="s">
        <v>247</v>
      </c>
      <c r="E47" s="79" t="s">
        <v>312</v>
      </c>
      <c r="F47" s="66" t="s">
        <v>253</v>
      </c>
      <c r="G47" s="25" t="s">
        <v>46</v>
      </c>
      <c r="H47" s="66" t="s">
        <v>250</v>
      </c>
      <c r="I47" s="66" t="s">
        <v>245</v>
      </c>
      <c r="J47" s="79" t="s">
        <v>313</v>
      </c>
    </row>
    <row r="48" ht="34" customHeight="1" spans="1:10">
      <c r="A48" s="24"/>
      <c r="B48" s="24"/>
      <c r="C48" s="24" t="s">
        <v>256</v>
      </c>
      <c r="D48" s="78" t="s">
        <v>257</v>
      </c>
      <c r="E48" s="79" t="s">
        <v>314</v>
      </c>
      <c r="F48" s="66" t="s">
        <v>253</v>
      </c>
      <c r="G48" s="25" t="s">
        <v>254</v>
      </c>
      <c r="H48" s="66" t="s">
        <v>250</v>
      </c>
      <c r="I48" s="66" t="s">
        <v>245</v>
      </c>
      <c r="J48" s="79" t="s">
        <v>315</v>
      </c>
    </row>
    <row r="49" ht="38" customHeight="1" spans="1:10">
      <c r="A49" s="24"/>
      <c r="B49" s="24"/>
      <c r="C49" s="24" t="s">
        <v>260</v>
      </c>
      <c r="D49" s="78" t="s">
        <v>261</v>
      </c>
      <c r="E49" s="79" t="s">
        <v>316</v>
      </c>
      <c r="F49" s="66" t="s">
        <v>317</v>
      </c>
      <c r="G49" s="25" t="s">
        <v>318</v>
      </c>
      <c r="H49" s="66" t="s">
        <v>250</v>
      </c>
      <c r="I49" s="66" t="s">
        <v>245</v>
      </c>
      <c r="J49" s="79" t="s">
        <v>319</v>
      </c>
    </row>
    <row r="50" ht="40" customHeight="1" spans="1:10">
      <c r="A50" s="24"/>
      <c r="B50" s="24"/>
      <c r="C50" s="24" t="s">
        <v>260</v>
      </c>
      <c r="D50" s="78" t="s">
        <v>261</v>
      </c>
      <c r="E50" s="79" t="s">
        <v>320</v>
      </c>
      <c r="F50" s="66" t="s">
        <v>253</v>
      </c>
      <c r="G50" s="25" t="s">
        <v>318</v>
      </c>
      <c r="H50" s="66" t="s">
        <v>250</v>
      </c>
      <c r="I50" s="66" t="s">
        <v>245</v>
      </c>
      <c r="J50" s="79" t="s">
        <v>321</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2025-01-19T06:41:00Z</dcterms:created>
  <dcterms:modified xsi:type="dcterms:W3CDTF">2025-01-26T08:22:50Z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699CEC43D5FB46319C9D7AC9CEB0D1FE_13</vt:lpwstr>
  </property>
  <property fmtid="{D5CDD505-2E9C-101B-9397-08002B2CF9AE}" pid="3" name="KSOProductBuildVer">
    <vt:lpwstr>2052-11.8.6.8722</vt:lpwstr>
  </property>
</Properties>
</file>