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<sst xmlns="http://schemas.openxmlformats.org/spreadsheetml/2006/main" count="1692" uniqueCount="454">
  <si>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</si>
  <si>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</si>
  <si>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</si>
  <si>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</si>
  <si>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</si>
  <si>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</si>
  <si>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</si>
  <si>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</si>
  <si>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</si>
  <si>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</si>
  <si>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</si>
  <si>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</si>
  <si>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</si>
  <si>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</si>
  <si>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</si>
  <si>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</si>
  <si>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</si>
  <si>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</si>
  <si>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</si>
  <si>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</si>
  <si>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</si>
  <si>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</si>
  <si>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</si>
  <si>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</si>
  <si>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</si>
  <si>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</si>
  <si>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</si>
  <si>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</si>
  <si>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</si>
  <si>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</si>
  <si>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</si>
  <si>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</si>
  <si>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</si>
  <si>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</si>
  <si>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</si>
  <si>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</si>
  <si>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</si>
  <si>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</si>
  <si>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</si>
  <si>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</si>
  <si>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</si>
  <si>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</si>
  <si>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</si>
  <si>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</si>
  <si>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</si>
  <si>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</si>
  <si>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</si>
  <si>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</si>
  <si>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</si>
  <si>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</si>
  <si>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</si>
  <si>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576001</t>
  </si>
  <si>
    <t>通海县高大傣族彝族乡人民政府</t>
  </si>
  <si>
    <t>576005</t>
  </si>
  <si>
    <t>通海县高大傣族彝族乡农业农村发展服务中心</t>
  </si>
  <si>
    <t>576010</t>
  </si>
  <si>
    <t>通海县高大傣族彝族乡党群服务中心</t>
  </si>
  <si>
    <t>576012</t>
  </si>
  <si>
    <t>通海县高大傣族彝族乡综合行政执法队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</si>
  <si>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</si>
  <si>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</si>
  <si>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</si>
  <si>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</si>
  <si>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</si>
  <si>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</si>
  <si>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</si>
  <si>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</si>
  <si>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</si>
  <si>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</si>
  <si>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</si>
  <si>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</si>
  <si>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</si>
  <si>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</si>
  <si>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</si>
  <si>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</si>
  <si>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</si>
  <si>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</si>
  <si>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</si>
  <si>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20136</t>
  </si>
  <si>
    <t>其他共产党事务支出</t>
  </si>
  <si>
    <t>2013650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</si>
  <si>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</si>
  <si>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</si>
  <si>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</si>
  <si>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</si>
  <si>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</si>
  <si>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</si>
  <si>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</si>
  <si>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</si>
  <si>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</si>
  <si>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</si>
  <si>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</si>
  <si>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</si>
  <si>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</si>
  <si>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</si>
  <si>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</si>
  <si>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</si>
  <si>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</si>
  <si>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</si>
  <si>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</si>
  <si>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</si>
  <si>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</si>
  <si>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</si>
  <si>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</si>
  <si>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</si>
  <si>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</si>
  <si>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</si>
  <si>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</si>
  <si>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</si>
  <si>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</si>
  <si>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</si>
  <si>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</si>
  <si>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</si>
  <si>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</si>
  <si>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</si>
  <si>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</si>
  <si>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</si>
  <si>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</si>
  <si>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</si>
  <si>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</si>
  <si>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</si>
  <si>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</si>
  <si>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</si>
  <si>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</si>
  <si>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</si>
  <si>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</si>
  <si>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</si>
  <si>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</si>
  <si>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</si>
  <si>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</si>
  <si>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</si>
  <si>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</si>
  <si>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</si>
  <si>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</si>
  <si>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</si>
  <si>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</si>
  <si>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</si>
  <si>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</si>
  <si>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</si>
  <si>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</si>
  <si>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</si>
  <si>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</si>
  <si>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</si>
  <si>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</si>
  <si>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</si>
  <si>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</si>
  <si>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</si>
  <si>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</si>
  <si>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</si>
  <si>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</si>
  <si>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</si>
  <si>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</si>
  <si>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</si>
  <si>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</si>
  <si>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</si>
  <si>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</si>
  <si>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</si>
  <si>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</si>
  <si>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</si>
  <si>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</si>
  <si>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</si>
  <si>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</si>
  <si>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</si>
  <si>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</si>
  <si>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</si>
  <si>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</si>
  <si>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</si>
  <si>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</si>
  <si>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530423210000000003890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</si>
  <si>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</si>
  <si>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</si>
  <si>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</si>
  <si>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</si>
  <si>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</si>
  <si>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</si>
  <si>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</si>
  <si>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530423210000000003892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</si>
  <si>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</si>
  <si>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</si>
  <si>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</si>
  <si>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</si>
  <si>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</si>
  <si>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</si>
  <si>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</si>
  <si>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</si>
  <si>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</si>
  <si>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530423210000000003893</t>
  </si>
  <si>
    <t>30113</t>
  </si>
  <si>
    <t>530423210000000003894</t>
  </si>
  <si>
    <t>对个人和家庭的补助</t>
  </si>
  <si>
    <t>30305</t>
  </si>
  <si>
    <t>生活补助</t>
  </si>
  <si>
    <t>530423210000000003897</t>
  </si>
  <si>
    <t>行政人员公务交通补贴</t>
  </si>
  <si>
    <t>30239</t>
  </si>
  <si>
    <t>其他交通费用</t>
  </si>
  <si>
    <t>530423210000000003898</t>
  </si>
  <si>
    <t>工会经费</t>
  </si>
  <si>
    <t>30228</t>
  </si>
  <si>
    <t>530423210000000003899</t>
  </si>
  <si>
    <t>一般公共经费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</si>
  <si>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</si>
  <si>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</si>
  <si>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</si>
  <si>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</si>
  <si>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</si>
  <si>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</si>
  <si>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</si>
  <si>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</si>
  <si>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</si>
  <si>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</si>
  <si>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530423210000000004096</t>
  </si>
  <si>
    <t>公车购置及运维费</t>
  </si>
  <si>
    <t>30231</t>
  </si>
  <si>
    <t>公务用车运行维护费</t>
  </si>
  <si>
    <t>530423221100000627764</t>
  </si>
  <si>
    <t>30217</t>
  </si>
  <si>
    <t>530423231100001493958</t>
  </si>
  <si>
    <t>人员经费预留</t>
  </si>
  <si>
    <t>30199</t>
  </si>
  <si>
    <t>其他工资福利支出</t>
  </si>
  <si>
    <t>530423231100001493959</t>
  </si>
  <si>
    <t>综合效能考核奖</t>
  </si>
  <si>
    <t>530423231100001493960</t>
  </si>
  <si>
    <t>福利费经费</t>
  </si>
  <si>
    <t>30229</t>
  </si>
  <si>
    <t>福利费</t>
  </si>
  <si>
    <t>530423241100002173375</t>
  </si>
  <si>
    <t>高大乡非税收支用于临时工工资经费</t>
  </si>
  <si>
    <t>530423241100002173745</t>
  </si>
  <si>
    <t>高大乡非税收支用于办公经费</t>
  </si>
  <si>
    <t>530423241100002435855</t>
  </si>
  <si>
    <t>编外人员工资（公用经费）</t>
  </si>
  <si>
    <t>530423210000000004077</t>
  </si>
  <si>
    <t>事业人员支出工资</t>
  </si>
  <si>
    <t>30107</t>
  </si>
  <si>
    <t>绩效工资</t>
  </si>
  <si>
    <t>530423210000000004078</t>
  </si>
  <si>
    <t>530423210000000004079</t>
  </si>
  <si>
    <t>530423221100000575258</t>
  </si>
  <si>
    <t>530423231100001493981</t>
  </si>
  <si>
    <t>事业人员奖励性绩效工资增量</t>
  </si>
  <si>
    <t>530423231100001493982</t>
  </si>
  <si>
    <t>530423231100001494001</t>
  </si>
  <si>
    <t>530423210000000004058</t>
  </si>
  <si>
    <t>530423210000000004059</t>
  </si>
  <si>
    <t>530423210000000004060</t>
  </si>
  <si>
    <t>530423221100000575151</t>
  </si>
  <si>
    <t>530423231100001493977</t>
  </si>
  <si>
    <t>530423231100001493992</t>
  </si>
  <si>
    <t>530423231100001493994</t>
  </si>
  <si>
    <t>530423241100002117566</t>
  </si>
  <si>
    <t>530423241100002117567</t>
  </si>
  <si>
    <t>530423241100002117582</t>
  </si>
  <si>
    <t>530423241100002117583</t>
  </si>
  <si>
    <t>530423241100002117584</t>
  </si>
  <si>
    <t>530423241100002117585</t>
  </si>
  <si>
    <t>530423241100002117588</t>
  </si>
  <si>
    <t>05-1表</t>
  </si>
  <si>
    <t>2025年部门项目支出预算表</t>
  </si>
  <si>
    <t>项目分类</t>
  </si>
  <si>
    <t>本年拨款</t>
  </si>
  <si>
    <t>其中：本次下达</t>
  </si>
  <si>
    <t>高大乡城乡社区服务人员资金补助经费</t>
  </si>
  <si>
    <t>312 民生类</t>
  </si>
  <si>
    <t>530423231100001485178</t>
  </si>
  <si>
    <t>高大乡村（社区）书记、监委会主任、副主任、小组支部书记、组长补贴经费</t>
  </si>
  <si>
    <t>530423231100001485931</t>
  </si>
  <si>
    <t>高大乡村委会、村（居）民小组运转经费及社区工作经费</t>
  </si>
  <si>
    <t>530423231100001488091</t>
  </si>
  <si>
    <t>高大乡村委会其余人员（副书记、委员、副组长等）补贴及绩效资金</t>
  </si>
  <si>
    <t>530423231100001486861</t>
  </si>
  <si>
    <t>高大乡结转结余补助资金</t>
  </si>
  <si>
    <t>311 专项业务类</t>
  </si>
  <si>
    <t>530423231100001242551</t>
  </si>
  <si>
    <t>高大乡遗属补助经费</t>
  </si>
  <si>
    <t>530423231100001231554</t>
  </si>
  <si>
    <t>高大乡政府采购预算项目补助经费</t>
  </si>
  <si>
    <t>313 事业发展类</t>
  </si>
  <si>
    <t>530423231100001127435</t>
  </si>
  <si>
    <t>30202</t>
  </si>
  <si>
    <t>印刷费</t>
  </si>
  <si>
    <t>30213</t>
  </si>
  <si>
    <t>维修（护）费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</si>
  <si>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</si>
  <si>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</si>
  <si>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</si>
  <si>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</si>
  <si>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</si>
  <si>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</si>
  <si>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</si>
  <si>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</si>
  <si>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</si>
  <si>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</si>
  <si>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</si>
  <si>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</si>
  <si>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玉财采[2020]6号云政办函[2020]25号文件要求集中开展政府集中采购的文件精神，高大傣族彝族乡人民政府平均每月打印文件100份，复印资料超过7000张，很多文件都需要打印抄送相关领导及中心站所，规划、水保、林业、社保等相关资料较多，高大傣族彝族乡近两年的工作都是需要签字的大型、持续性项目，业务量大，只有党政办一台大型打印机；同时近两年新招录工作人员增多，上级各部门委派的工作增多，加上以前的电脑设备、打印设备老化，已经满足不了工作的要求以及工作人员的需求，由于设备缺口，一方面导致党政办甚至部门中心站所工作效率降低，另一方面群众、社区（村）在外边复印店复印、打印等支出费用较多，也不够方便群众办事；其次，由于近两年复印和打印的文件较多，需要大量的档案柜存放保管文件和资料；另外，近两年经常出现强降雨、暴雨等天气，温度变化快，部分中心站所办公室无暖风设备，工作人员常患感冒、浑身无力等症状。此次政府采购项目购买多功能复印机、台式电脑、档案柜、暖风机、A4纸张等办公设备能有效解决上述问题，还能做到更好服务社区（村）工作人员、办事群众。</t>
  </si>
  <si>
    <t>产出指标</t>
  </si>
  <si>
    <t>数量指标</t>
  </si>
  <si>
    <t>购置台式电脑数量</t>
  </si>
  <si>
    <t>&gt;=</t>
  </si>
  <si>
    <t>台</t>
  </si>
  <si>
    <t>定量指标</t>
  </si>
  <si>
    <t>是否购入2台台式电脑。
购买数量=购买的总数量/购买数量*100%。</t>
  </si>
  <si>
    <t>购置复印纸数量</t>
  </si>
  <si>
    <t>=</t>
  </si>
  <si>
    <t>100</t>
  </si>
  <si>
    <t>%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</si>
  <si>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</si>
  <si>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</si>
  <si>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</si>
  <si>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待设备购置后验收通过率达100%。
验收通过率=验收合格的数量/验收总数*100%。</t>
  </si>
  <si>
    <t>效益指标</t>
  </si>
  <si>
    <t>可持续影响</t>
  </si>
  <si>
    <t>设备使用年限</t>
  </si>
  <si>
    <t>年</t>
  </si>
  <si>
    <t>符合政府采购目录标准，设备使用年限是否达标。
使用年限=使用年限的数量/使用年限*100%。</t>
  </si>
  <si>
    <t>满意度指标</t>
  </si>
  <si>
    <t>服务对象满意度</t>
  </si>
  <si>
    <t>使用人员满意度</t>
  </si>
  <si>
    <t>98</t>
  </si>
  <si>
    <t>对政府及各中心站所工作人员及社区（村）工作人员、办事群众进行使用满意度调查。
群众满意度=满意的群众人数/全乡总人数*100%。</t>
  </si>
  <si>
    <t>根据玉民发[2022]16号文件要求，提高全市城乡居民最低生活保障标准、特困人员救助供养标准和孤儿基本生活保障标准。</t>
  </si>
  <si>
    <t>发放人数</t>
  </si>
  <si>
    <t>人</t>
  </si>
  <si>
    <t>反映发放人数的多少。</t>
  </si>
  <si>
    <t>时效指标</t>
  </si>
  <si>
    <t>补助资金发放率</t>
  </si>
  <si>
    <t>反映补助资金发放是否到位。</t>
  </si>
  <si>
    <t>社会效益</t>
  </si>
  <si>
    <t>受益人群覆盖率</t>
  </si>
  <si>
    <t>反映受益人群是否全覆盖。</t>
  </si>
  <si>
    <t>受益年限</t>
  </si>
  <si>
    <t>反映受益年限的长短。</t>
  </si>
  <si>
    <t>受益群众满意度</t>
  </si>
  <si>
    <t>95</t>
  </si>
  <si>
    <t>反映受益群众是否满意。</t>
  </si>
  <si>
    <t>坚持党的全面领导，把加强党的领导贯穿工作开展全过程；坚持发扬基层民主，充分保证村（社区）干部、党员、群众的知情权、参与权、监督权；坚持人岗相适、人事相宜，根据村（社区）干部性格、特长、经历、专业和熟悉工作等进行合理分工，明确工作职责，做到工作量大致均衡，责、权、利相互统一；坚持严管与厚爱相结合，强化日常管理和考核监督，建立和落实容错免责机制，激励广大村（社区）干部争先创优、干事创业；坚持提升党组织组织力，统筹整合上级对村级的政策、资金、资源、项目，以村（社区）党组织为主渠道落实下去，确保有资源有能力为群众服务。</t>
  </si>
  <si>
    <t>92</t>
  </si>
  <si>
    <t>发放年限</t>
  </si>
  <si>
    <t>反映发放年限的长短。</t>
  </si>
  <si>
    <t>习近平总书记强调“要实施好就业优先政策，根据就业形势变化调整政策力度”，各地要深化思想认识，提高政治站位，讲政治、顾大局。</t>
  </si>
  <si>
    <t>按照《云南省财政厅关于印发&lt;云南省预算管理一体化改革实施方案&gt;》（云财办〔2021〕36号）及《玉溪市财政局关于规范市直预算单位资金管理的通知》（玉财库〔2021〕15号）工作要求，通海县预算单位资金管理逐步规范。</t>
  </si>
  <si>
    <t>政策宣传次数</t>
  </si>
  <si>
    <t>次</t>
  </si>
  <si>
    <t>反映补助政策的宣传力度情况。即通过门户网站、报刊、通信、电视、户外广告等对补助政策进行宣传的次数。</t>
  </si>
  <si>
    <t>2023年结转结余资金使用数</t>
  </si>
  <si>
    <t>1000000</t>
  </si>
  <si>
    <t>元</t>
  </si>
  <si>
    <t>反映高大乡使用2023年结转结余资金情况及利用率</t>
  </si>
  <si>
    <t>举办活动次数</t>
  </si>
  <si>
    <t>反映高大乡利用结转结余资金组织活动次数的情况。</t>
  </si>
  <si>
    <t>结转结余资金惠及部门数</t>
  </si>
  <si>
    <t>个</t>
  </si>
  <si>
    <t>反映高大乡使用2022年结转结余资金的部门数量。</t>
  </si>
  <si>
    <t>工作人员满意度</t>
  </si>
  <si>
    <t>调查人群中对设施建设或设施运行的满意度。
受益人群满意度=（调查人群中对设施建设或设施运行满意的人数/问卷调查人数）*100%</t>
  </si>
  <si>
    <t>1.担任村（居）民小组党支部书记或小组长的，误工补贴为每月500元；每月绩效补贴为误工补贴的60%，即300元；每月补贴合计800元。 
2.村（居）民小组党支部书记兼任小组长的，误工补贴上浮50%，为每月750元；每月绩效补贴为误工补贴的60%，即450元；每月补贴合计1200元。 
3.村（社区）“两委”及监委成员兼支部书记或组长的，每月在正常领取委员岗位补贴及绩效补贴的基础上，兼任部分的补贴由小组干部的误工补贴及绩效补贴构成：一是兼任支部书记或组长，误工补贴为每月500元，每月的绩效补贴为误工补贴的20%，为每月100元；二是同时兼任支部书记及组长的，每月误工补贴为750元，每月绩效补贴为误工补贴的20%，为每月150元。
村（居）民小组党支部书记、小组长按照《关于进一步规范村组干部待遇意见》（通改委发〔2020〕4号）精神，可以领取集体经济创收奖励。</t>
  </si>
  <si>
    <t>59</t>
  </si>
  <si>
    <t>按照《通海县乡镇财政体制管理办法（试行）》执行。省口径村组干部补贴由县级承担，省口径外村组干部补贴、绩效、村组公用经费由乡镇承担。
一、村组干部工资按《中共通海县委全面深化改革委员会关于印发 通海县推行村级组织大岗位制的实施方案的通知》（通改委发﹝2021﹞3号）、《关于建立村（居）民小组干部绩效补贴制度的通知》（通改委发﹝2021﹞6号）、《中共通海县委办公室  通海县人民政府办公室 关于进一步提高村（社区）干部岗位（生活）补贴和规范村（社区）正常离任干部生活补助的通知》（通办发﹝2017﹞50号）及中共通海县委第七十八次常委会会议纪要执行。
二、公用经费：1、监督委员会1万元/年；2、“两委”按所辖农业人口计算不足1万元的补足1万元，超过1万元的按实际数补助；3、党组织工作经费2万元/年。4、村（居）民小组公用经费，按所辖农业人口分段核定，1001人以上的1500元/年，400人至1000人的1200元/年，400人以下的1000元/年。</t>
  </si>
  <si>
    <t>获补对象数</t>
  </si>
  <si>
    <t>150</t>
  </si>
  <si>
    <t>反映获补助人员、企业的数量情况，也适用补贴、资助等形式的补助。</t>
  </si>
  <si>
    <t>获补覆盖率</t>
  </si>
  <si>
    <t>获补覆盖率=实际获得补助人数（企业数）/申请符合标准人数（企业数）*100%</t>
  </si>
  <si>
    <t>发放及时率</t>
  </si>
  <si>
    <t>80</t>
  </si>
  <si>
    <t>反映发放单位及时发放补助资金的情况。
发放及时率=在时限内发放资金/应发放资金*100%</t>
  </si>
  <si>
    <t>政策知晓率</t>
  </si>
  <si>
    <t>90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</si>
  <si>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</si>
  <si>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</si>
  <si>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</si>
  <si>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06表</t>
  </si>
  <si>
    <t>2025年政府性基金预算支出预算表</t>
  </si>
  <si>
    <t>单位名称</t>
  </si>
  <si>
    <t>本年政府性基金预算支出</t>
  </si>
  <si>
    <t>备注：本单位无此事项。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</si>
  <si>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</si>
  <si>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</si>
  <si>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</si>
  <si>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</si>
  <si>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</si>
  <si>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</si>
  <si>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</si>
  <si>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</si>
  <si>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政府性基金</t>
  </si>
  <si>
    <t>国有资本经营预算资金</t>
  </si>
  <si>
    <t>碎纸机</t>
  </si>
  <si>
    <t>A3纸</t>
  </si>
  <si>
    <t>箱</t>
  </si>
  <si>
    <t>打印机维修费</t>
  </si>
  <si>
    <t>计算机维修费</t>
  </si>
  <si>
    <t>A4纸</t>
  </si>
  <si>
    <t>彩色打印机</t>
  </si>
  <si>
    <t>打印机</t>
  </si>
  <si>
    <t>公车加油维修保险费（包括林业站）</t>
  </si>
  <si>
    <t>国产台式电脑</t>
  </si>
  <si>
    <t>台式电脑</t>
  </si>
  <si>
    <t>公务用车加油维修保险费</t>
  </si>
  <si>
    <t>A4复印纸</t>
  </si>
  <si>
    <t>打印机维修费（包括加碳粉费用，硒鼓更换费用）</t>
  </si>
  <si>
    <t>A3复印纸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</si>
  <si>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</si>
  <si>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</si>
  <si>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</si>
  <si>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</si>
  <si>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</si>
  <si>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</si>
  <si>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</si>
  <si>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计算机维修</t>
  </si>
  <si>
    <t>B1101 维修保养服务</t>
  </si>
  <si>
    <t>B 政府履职辅助性服务</t>
  </si>
  <si>
    <t>201 一般公共服务支出</t>
  </si>
  <si>
    <t>印刷服务</t>
  </si>
  <si>
    <t>B1104 印刷和出版服务</t>
  </si>
  <si>
    <t>打印机维修</t>
  </si>
  <si>
    <t>公务用车维修加油保险（包括林业站）</t>
  </si>
  <si>
    <t>公务用车维修加油保险费（包括林业站）</t>
  </si>
  <si>
    <t>公务用车维修保养（包括林业站）</t>
  </si>
  <si>
    <t>公车维修加油保险费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</si>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</sst>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;\-#,##0;;@"/>
  </numFmts>
  <fonts count="3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7" fontId="3" fillId="0" borderId="1">
      <alignment horizontal="right"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49" applyNumberFormat="1" applyFont="1" applyBorder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77" fontId="3" fillId="0" borderId="1" xfId="51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7" fontId="7" fillId="0" borderId="1" xfId="51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77" fontId="5" fillId="0" borderId="1" xfId="51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2"/>
    </xf>
    <xf numFmtId="0" fontId="1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MoneyStyle" xfId="49"/>
    <cellStyle name="TextStyle" xfId="50"/>
    <cellStyle name="IntegralNumberStyle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1" sqref="$A1:$XFD1"/>
    </sheetView>
  </sheetViews>
  <sheetFormatPr defaultColWidth="8.86111111111111" defaultRowHeight="15" customHeight="1" outlineLevelCol="3"/>
  <cols>
    <col min="1" max="4" width="35.7037037037037" style="1" customWidth="1"/>
    <col min="5" max="16384" width="8.86111111111111" style="1"/>
  </cols>
  <sheetData>
    <row r="1" s="1" customFormat="1" ht="18.75" customHeight="1" spans="1:4">
      <c r="A1" s="2"/>
      <c r="B1" s="2"/>
      <c r="C1" s="2"/>
      <c r="D1" s="6" t="s">
        <v>0</v>
      </c>
    </row>
    <row r="2" s="1" customFormat="1" ht="45" customHeight="1" spans="1:4">
      <c r="A2" s="4" t="s">
        <v>1</v>
      </c>
      <c r="B2" s="4"/>
      <c r="C2" s="4"/>
      <c r="D2" s="4"/>
    </row>
    <row r="3" s="1" customFormat="1" ht="18.75" customHeight="1" spans="1:4">
      <c r="A3" s="5" t="str">
        <f>"单位名称："&amp;"通海县高大傣族彝族乡人民政府"</f>
        <v>单位名称：通海县高大傣族彝族乡人民政府</v>
      </c>
      <c r="B3" s="5"/>
      <c r="C3" s="63"/>
      <c r="D3" s="6" t="s">
        <v>2</v>
      </c>
    </row>
    <row r="4" s="1" customFormat="1" ht="22.5" customHeight="1" spans="1:4">
      <c r="A4" s="8" t="s">
        <v>3</v>
      </c>
      <c r="B4" s="8"/>
      <c r="C4" s="8" t="s">
        <v>4</v>
      </c>
      <c r="D4" s="8"/>
    </row>
    <row r="5" s="1" customFormat="1" ht="18.75" customHeight="1" spans="1:4">
      <c r="A5" s="8" t="s">
        <v>5</v>
      </c>
      <c r="B5" s="8" t="s">
        <v>6</v>
      </c>
      <c r="C5" s="8" t="s">
        <v>7</v>
      </c>
      <c r="D5" s="8" t="s">
        <v>6</v>
      </c>
    </row>
    <row r="6" s="1" customFormat="1" ht="18.75" customHeight="1" spans="1:4">
      <c r="A6" s="8"/>
      <c r="B6" s="8"/>
      <c r="C6" s="8"/>
      <c r="D6" s="8"/>
    </row>
    <row r="7" s="1" customFormat="1" ht="22.5" customHeight="1" spans="1:4">
      <c r="A7" s="15" t="s">
        <v>8</v>
      </c>
      <c r="B7" s="17">
        <v>1275.29223</v>
      </c>
      <c r="C7" s="15" t="str">
        <f>"一"&amp;"、"&amp;"一般公共服务支出"</f>
        <v>一、一般公共服务支出</v>
      </c>
      <c r="D7" s="17">
        <v>671.044504</v>
      </c>
    </row>
    <row r="8" s="1" customFormat="1" ht="22.5" customHeight="1" spans="1:4">
      <c r="A8" s="15" t="s">
        <v>9</v>
      </c>
      <c r="B8" s="17"/>
      <c r="C8" s="15" t="str">
        <f>"二"&amp;"、"&amp;"社会保障和就业支出"</f>
        <v>二、社会保障和就业支出</v>
      </c>
      <c r="D8" s="17">
        <v>99.734112</v>
      </c>
    </row>
    <row r="9" s="1" customFormat="1" ht="22.5" customHeight="1" spans="1:4">
      <c r="A9" s="15" t="s">
        <v>10</v>
      </c>
      <c r="B9" s="17"/>
      <c r="C9" s="15" t="str">
        <f>"三"&amp;"、"&amp;"卫生健康支出"</f>
        <v>三、卫生健康支出</v>
      </c>
      <c r="D9" s="17">
        <v>67.640758</v>
      </c>
    </row>
    <row r="10" s="1" customFormat="1" ht="22.5" customHeight="1" spans="1:4">
      <c r="A10" s="15" t="s">
        <v>11</v>
      </c>
      <c r="B10" s="17"/>
      <c r="C10" s="15" t="str">
        <f>"四"&amp;"、"&amp;"农林水支出"</f>
        <v>四、农林水支出</v>
      </c>
      <c r="D10" s="17">
        <v>461.238856</v>
      </c>
    </row>
    <row r="11" s="1" customFormat="1" ht="22.5" customHeight="1" spans="1:4">
      <c r="A11" s="15" t="s">
        <v>12</v>
      </c>
      <c r="B11" s="17">
        <v>87.24</v>
      </c>
      <c r="C11" s="15" t="str">
        <f>"五"&amp;"、"&amp;"住房保障支出"</f>
        <v>五、住房保障支出</v>
      </c>
      <c r="D11" s="17">
        <v>62.874</v>
      </c>
    </row>
    <row r="12" s="1" customFormat="1" ht="22.5" customHeight="1" spans="1:4">
      <c r="A12" s="15" t="s">
        <v>13</v>
      </c>
      <c r="B12" s="17"/>
      <c r="C12" s="15"/>
      <c r="D12" s="17"/>
    </row>
    <row r="13" s="1" customFormat="1" ht="22.5" customHeight="1" spans="1:4">
      <c r="A13" s="15" t="s">
        <v>14</v>
      </c>
      <c r="B13" s="17"/>
      <c r="C13" s="15"/>
      <c r="D13" s="17"/>
    </row>
    <row r="14" s="1" customFormat="1" ht="22.5" customHeight="1" spans="1:4">
      <c r="A14" s="15" t="s">
        <v>15</v>
      </c>
      <c r="B14" s="17"/>
      <c r="C14" s="15"/>
      <c r="D14" s="17"/>
    </row>
    <row r="15" s="1" customFormat="1" ht="22.5" customHeight="1" spans="1:4">
      <c r="A15" s="64" t="s">
        <v>16</v>
      </c>
      <c r="B15" s="17"/>
      <c r="C15" s="67"/>
      <c r="D15" s="17"/>
    </row>
    <row r="16" s="1" customFormat="1" ht="22.5" customHeight="1" spans="1:4">
      <c r="A16" s="64" t="s">
        <v>17</v>
      </c>
      <c r="B16" s="17">
        <v>87.24</v>
      </c>
      <c r="C16" s="67"/>
      <c r="D16" s="17"/>
    </row>
    <row r="17" s="1" customFormat="1" ht="22.5" customHeight="1" spans="1:4">
      <c r="A17" s="64"/>
      <c r="B17" s="17"/>
      <c r="C17" s="67"/>
      <c r="D17" s="17"/>
    </row>
    <row r="18" s="1" customFormat="1" ht="22.5" customHeight="1" spans="1:4">
      <c r="A18" s="65" t="s">
        <v>18</v>
      </c>
      <c r="B18" s="66">
        <v>1362.53223</v>
      </c>
      <c r="C18" s="67" t="s">
        <v>19</v>
      </c>
      <c r="D18" s="66">
        <v>1362.53223</v>
      </c>
    </row>
    <row r="19" s="1" customFormat="1" ht="22.5" customHeight="1" spans="1:4">
      <c r="A19" s="64" t="s">
        <v>20</v>
      </c>
      <c r="B19" s="17"/>
      <c r="C19" s="15" t="s">
        <v>21</v>
      </c>
      <c r="D19" s="46"/>
    </row>
    <row r="20" s="1" customFormat="1" ht="22.5" customHeight="1" spans="1:4">
      <c r="A20" s="65" t="s">
        <v>22</v>
      </c>
      <c r="B20" s="66">
        <v>1362.53223</v>
      </c>
      <c r="C20" s="67" t="s">
        <v>23</v>
      </c>
      <c r="D20" s="66">
        <v>1362.53223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$A1:$XFD1"/>
    </sheetView>
  </sheetViews>
  <sheetFormatPr defaultColWidth="8.86111111111111" defaultRowHeight="15" customHeight="1"/>
  <cols>
    <col min="1" max="1" width="25.2777777777778" style="1" customWidth="1"/>
    <col min="2" max="2" width="29.9814814814815" style="1" customWidth="1"/>
    <col min="3" max="20" width="17.1388888888889" style="1" customWidth="1"/>
    <col min="21" max="16384" width="8.86111111111111" style="1"/>
  </cols>
  <sheetData>
    <row r="1" s="1" customFormat="1" ht="18.75" customHeight="1" spans="1:20">
      <c r="A1" s="2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 t="s">
        <v>24</v>
      </c>
    </row>
    <row r="2" s="1" customFormat="1" ht="37.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8.75" customHeight="1" spans="1:20">
      <c r="A3" s="5" t="str">
        <f>"单位名称："&amp;"通海县高大傣族彝族乡人民政府"</f>
        <v>单位名称：通海县高大傣族彝族乡人民政府</v>
      </c>
      <c r="B3" s="5"/>
      <c r="C3" s="5"/>
      <c r="D3" s="5"/>
      <c r="E3" s="51"/>
      <c r="F3" s="51"/>
      <c r="G3" s="51"/>
      <c r="H3" s="5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 t="s">
        <v>26</v>
      </c>
    </row>
    <row r="4" s="1" customFormat="1" ht="18.75" customHeight="1" spans="1:20">
      <c r="A4" s="13" t="s">
        <v>27</v>
      </c>
      <c r="B4" s="68" t="s">
        <v>28</v>
      </c>
      <c r="C4" s="68" t="s">
        <v>29</v>
      </c>
      <c r="D4" s="68" t="s">
        <v>30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  <c r="T4" s="68"/>
    </row>
    <row r="5" s="1" customFormat="1" ht="18.75" customHeight="1" spans="1:20">
      <c r="A5" s="13"/>
      <c r="B5" s="68"/>
      <c r="C5" s="68"/>
      <c r="D5" s="69" t="s">
        <v>31</v>
      </c>
      <c r="E5" s="69" t="s">
        <v>32</v>
      </c>
      <c r="F5" s="69" t="s">
        <v>33</v>
      </c>
      <c r="G5" s="69" t="s">
        <v>34</v>
      </c>
      <c r="H5" s="69" t="s">
        <v>35</v>
      </c>
      <c r="I5" s="72" t="s">
        <v>36</v>
      </c>
      <c r="J5" s="73"/>
      <c r="K5" s="73"/>
      <c r="L5" s="73"/>
      <c r="M5" s="73"/>
      <c r="N5" s="73"/>
      <c r="O5" s="72" t="s">
        <v>31</v>
      </c>
      <c r="P5" s="72" t="s">
        <v>32</v>
      </c>
      <c r="Q5" s="72" t="s">
        <v>33</v>
      </c>
      <c r="R5" s="72" t="s">
        <v>34</v>
      </c>
      <c r="S5" s="72" t="s">
        <v>35</v>
      </c>
      <c r="T5" s="72" t="s">
        <v>36</v>
      </c>
    </row>
    <row r="6" s="1" customFormat="1" ht="18.75" customHeight="1" spans="1:20">
      <c r="A6" s="13"/>
      <c r="B6" s="68"/>
      <c r="C6" s="68"/>
      <c r="D6" s="69"/>
      <c r="E6" s="69"/>
      <c r="F6" s="69"/>
      <c r="G6" s="69"/>
      <c r="H6" s="69"/>
      <c r="I6" s="72" t="s">
        <v>31</v>
      </c>
      <c r="J6" s="72" t="s">
        <v>37</v>
      </c>
      <c r="K6" s="72" t="s">
        <v>38</v>
      </c>
      <c r="L6" s="72" t="s">
        <v>39</v>
      </c>
      <c r="M6" s="72" t="s">
        <v>40</v>
      </c>
      <c r="N6" s="72" t="s">
        <v>41</v>
      </c>
      <c r="O6" s="72"/>
      <c r="P6" s="72"/>
      <c r="Q6" s="72"/>
      <c r="R6" s="72"/>
      <c r="S6" s="72"/>
      <c r="T6" s="72"/>
    </row>
    <row r="7" s="1" customFormat="1" ht="18.75" customHeight="1" spans="1:20">
      <c r="A7" s="70" t="s">
        <v>42</v>
      </c>
      <c r="B7" s="14" t="s">
        <v>43</v>
      </c>
      <c r="C7" s="14" t="s">
        <v>44</v>
      </c>
      <c r="D7" s="14" t="s">
        <v>45</v>
      </c>
      <c r="E7" s="70" t="s">
        <v>46</v>
      </c>
      <c r="F7" s="14" t="s">
        <v>47</v>
      </c>
      <c r="G7" s="14" t="s">
        <v>48</v>
      </c>
      <c r="H7" s="70" t="s">
        <v>49</v>
      </c>
      <c r="I7" s="14" t="s">
        <v>50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</row>
    <row r="8" s="1" customFormat="1" ht="20.25" customHeight="1" spans="1:20">
      <c r="A8" s="16" t="s">
        <v>51</v>
      </c>
      <c r="B8" s="16" t="s">
        <v>52</v>
      </c>
      <c r="C8" s="17">
        <v>910.842946</v>
      </c>
      <c r="D8" s="17">
        <v>823.602946</v>
      </c>
      <c r="E8" s="17">
        <v>823.602946</v>
      </c>
      <c r="F8" s="17"/>
      <c r="G8" s="17"/>
      <c r="H8" s="17"/>
      <c r="I8" s="17">
        <v>87.24</v>
      </c>
      <c r="J8" s="17"/>
      <c r="K8" s="17"/>
      <c r="L8" s="17"/>
      <c r="M8" s="17"/>
      <c r="N8" s="17">
        <v>87.24</v>
      </c>
      <c r="O8" s="17"/>
      <c r="P8" s="17"/>
      <c r="Q8" s="17"/>
      <c r="R8" s="17"/>
      <c r="S8" s="17"/>
      <c r="T8" s="17"/>
    </row>
    <row r="9" s="1" customFormat="1" ht="20.25" customHeight="1" spans="1:20">
      <c r="A9" s="16" t="s">
        <v>53</v>
      </c>
      <c r="B9" s="16" t="s">
        <v>54</v>
      </c>
      <c r="C9" s="17">
        <v>244.352391</v>
      </c>
      <c r="D9" s="17">
        <v>244.352391</v>
      </c>
      <c r="E9" s="17">
        <v>244.352391</v>
      </c>
      <c r="F9" s="17"/>
      <c r="G9" s="17"/>
      <c r="H9" s="17"/>
      <c r="I9" s="17"/>
      <c r="J9" s="17"/>
      <c r="K9" s="17"/>
      <c r="L9" s="17"/>
      <c r="M9" s="17"/>
      <c r="N9" s="17"/>
      <c r="O9" s="23"/>
      <c r="P9" s="23"/>
      <c r="Q9" s="23"/>
      <c r="R9" s="23"/>
      <c r="S9" s="23"/>
      <c r="T9" s="23"/>
    </row>
    <row r="10" s="1" customFormat="1" ht="20.25" customHeight="1" spans="1:20">
      <c r="A10" s="16" t="s">
        <v>55</v>
      </c>
      <c r="B10" s="16" t="s">
        <v>56</v>
      </c>
      <c r="C10" s="17">
        <v>128.868126</v>
      </c>
      <c r="D10" s="17">
        <v>128.868126</v>
      </c>
      <c r="E10" s="17">
        <v>128.868126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  <c r="T10" s="23"/>
    </row>
    <row r="11" s="1" customFormat="1" ht="20.25" customHeight="1" spans="1:20">
      <c r="A11" s="16" t="s">
        <v>57</v>
      </c>
      <c r="B11" s="16" t="s">
        <v>58</v>
      </c>
      <c r="C11" s="17">
        <v>78.468767</v>
      </c>
      <c r="D11" s="17">
        <v>78.468767</v>
      </c>
      <c r="E11" s="17">
        <v>78.468767</v>
      </c>
      <c r="F11" s="17"/>
      <c r="G11" s="17"/>
      <c r="H11" s="17"/>
      <c r="I11" s="17"/>
      <c r="J11" s="17"/>
      <c r="K11" s="17"/>
      <c r="L11" s="17"/>
      <c r="M11" s="17"/>
      <c r="N11" s="17"/>
      <c r="O11" s="23"/>
      <c r="P11" s="23"/>
      <c r="Q11" s="23"/>
      <c r="R11" s="23"/>
      <c r="S11" s="23"/>
      <c r="T11" s="23"/>
    </row>
    <row r="12" s="1" customFormat="1" ht="20.25" customHeight="1" spans="1:20">
      <c r="A12" s="45" t="s">
        <v>29</v>
      </c>
      <c r="B12" s="45"/>
      <c r="C12" s="17">
        <v>1362.53223</v>
      </c>
      <c r="D12" s="17">
        <v>1275.29223</v>
      </c>
      <c r="E12" s="17">
        <v>1275.29223</v>
      </c>
      <c r="F12" s="17"/>
      <c r="G12" s="17"/>
      <c r="H12" s="17"/>
      <c r="I12" s="17">
        <v>87.24</v>
      </c>
      <c r="J12" s="17"/>
      <c r="K12" s="17"/>
      <c r="L12" s="17"/>
      <c r="M12" s="17"/>
      <c r="N12" s="17">
        <v>87.24</v>
      </c>
      <c r="O12" s="17"/>
      <c r="P12" s="17"/>
      <c r="Q12" s="17"/>
      <c r="R12" s="17"/>
      <c r="S12" s="17"/>
      <c r="T12" s="17"/>
    </row>
  </sheetData>
  <mergeCells count="20">
    <mergeCell ref="A2:T2"/>
    <mergeCell ref="A3:D3"/>
    <mergeCell ref="D4:N4"/>
    <mergeCell ref="O4:T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A1" sqref="$A1:$XFD1"/>
    </sheetView>
  </sheetViews>
  <sheetFormatPr defaultColWidth="8.86111111111111" defaultRowHeight="15" customHeight="1"/>
  <cols>
    <col min="1" max="1" width="21.537037037037" style="1" customWidth="1"/>
    <col min="2" max="2" width="28.5740740740741" style="1" customWidth="1"/>
    <col min="3" max="15" width="17.1388888888889" style="1" customWidth="1"/>
    <col min="16" max="16384" width="8.86111111111111" style="1"/>
  </cols>
  <sheetData>
    <row r="1" s="1" customFormat="1" ht="18.75" customHeight="1" spans="1:15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 t="s">
        <v>59</v>
      </c>
    </row>
    <row r="2" s="1" customFormat="1" ht="37.5" customHeight="1" spans="1:15">
      <c r="A2" s="4" t="s">
        <v>60</v>
      </c>
      <c r="B2" s="4"/>
      <c r="C2" s="4"/>
      <c r="D2" s="4"/>
      <c r="E2" s="4"/>
      <c r="F2" s="4"/>
      <c r="G2" s="4"/>
      <c r="H2" s="4"/>
      <c r="I2" s="4"/>
      <c r="J2" s="4"/>
      <c r="K2" s="50"/>
      <c r="L2" s="50"/>
      <c r="M2" s="50"/>
      <c r="N2" s="50"/>
      <c r="O2" s="50"/>
    </row>
    <row r="3" s="1" customFormat="1" ht="18.75" customHeight="1" spans="1:15">
      <c r="A3" s="41" t="str">
        <f>"单位名称："&amp;"通海县高大傣族彝族乡人民政府"</f>
        <v>单位名称：通海县高大傣族彝族乡人民政府</v>
      </c>
      <c r="B3" s="41"/>
      <c r="C3" s="41"/>
      <c r="D3" s="41"/>
      <c r="E3" s="41"/>
      <c r="F3" s="41"/>
      <c r="G3" s="41"/>
      <c r="H3" s="41"/>
      <c r="I3" s="41"/>
      <c r="J3" s="3"/>
      <c r="K3" s="3"/>
      <c r="L3" s="3"/>
      <c r="M3" s="3"/>
      <c r="N3" s="3"/>
      <c r="O3" s="3" t="s">
        <v>26</v>
      </c>
    </row>
    <row r="4" s="1" customFormat="1" ht="18.75" customHeight="1" spans="1:15">
      <c r="A4" s="13" t="s">
        <v>61</v>
      </c>
      <c r="B4" s="13" t="s">
        <v>62</v>
      </c>
      <c r="C4" s="44" t="s">
        <v>29</v>
      </c>
      <c r="D4" s="44" t="s">
        <v>32</v>
      </c>
      <c r="E4" s="44"/>
      <c r="F4" s="44"/>
      <c r="G4" s="13" t="s">
        <v>33</v>
      </c>
      <c r="H4" s="44" t="s">
        <v>34</v>
      </c>
      <c r="I4" s="13" t="s">
        <v>63</v>
      </c>
      <c r="J4" s="44" t="s">
        <v>36</v>
      </c>
      <c r="K4" s="44"/>
      <c r="L4" s="44"/>
      <c r="M4" s="44"/>
      <c r="N4" s="44"/>
      <c r="O4" s="44"/>
    </row>
    <row r="5" s="1" customFormat="1" ht="18.75" customHeight="1" spans="1:15">
      <c r="A5" s="13"/>
      <c r="B5" s="13"/>
      <c r="C5" s="44"/>
      <c r="D5" s="44" t="s">
        <v>31</v>
      </c>
      <c r="E5" s="44" t="s">
        <v>64</v>
      </c>
      <c r="F5" s="44" t="s">
        <v>65</v>
      </c>
      <c r="G5" s="13"/>
      <c r="H5" s="44"/>
      <c r="I5" s="13"/>
      <c r="J5" s="44" t="s">
        <v>31</v>
      </c>
      <c r="K5" s="44" t="s">
        <v>66</v>
      </c>
      <c r="L5" s="14" t="s">
        <v>67</v>
      </c>
      <c r="M5" s="14" t="s">
        <v>68</v>
      </c>
      <c r="N5" s="14" t="s">
        <v>69</v>
      </c>
      <c r="O5" s="14" t="s">
        <v>70</v>
      </c>
    </row>
    <row r="6" s="1" customFormat="1" ht="18.75" customHeight="1" spans="1:15">
      <c r="A6" s="14" t="s">
        <v>42</v>
      </c>
      <c r="B6" s="14" t="s">
        <v>43</v>
      </c>
      <c r="C6" s="14" t="s">
        <v>44</v>
      </c>
      <c r="D6" s="14" t="s">
        <v>45</v>
      </c>
      <c r="E6" s="14" t="s">
        <v>46</v>
      </c>
      <c r="F6" s="14" t="s">
        <v>47</v>
      </c>
      <c r="G6" s="14" t="s">
        <v>48</v>
      </c>
      <c r="H6" s="14" t="s">
        <v>49</v>
      </c>
      <c r="I6" s="14" t="s">
        <v>50</v>
      </c>
      <c r="J6" s="14" t="s">
        <v>71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s="1" customFormat="1" ht="20.25" customHeight="1" spans="1:15">
      <c r="A7" s="16" t="s">
        <v>72</v>
      </c>
      <c r="B7" s="16" t="s">
        <v>73</v>
      </c>
      <c r="C7" s="17">
        <v>671.044504</v>
      </c>
      <c r="D7" s="17">
        <v>583.804504</v>
      </c>
      <c r="E7" s="17">
        <v>563.932004</v>
      </c>
      <c r="F7" s="17">
        <v>19.8725</v>
      </c>
      <c r="G7" s="17"/>
      <c r="H7" s="17"/>
      <c r="I7" s="17"/>
      <c r="J7" s="17">
        <v>87.24</v>
      </c>
      <c r="K7" s="17"/>
      <c r="L7" s="17"/>
      <c r="M7" s="17"/>
      <c r="N7" s="17"/>
      <c r="O7" s="17">
        <v>87.24</v>
      </c>
    </row>
    <row r="8" s="1" customFormat="1" ht="20.25" customHeight="1" spans="1:15">
      <c r="A8" s="61" t="s">
        <v>74</v>
      </c>
      <c r="B8" s="61" t="s">
        <v>75</v>
      </c>
      <c r="C8" s="17">
        <v>518.049816</v>
      </c>
      <c r="D8" s="17">
        <v>430.809816</v>
      </c>
      <c r="E8" s="17">
        <v>410.937316</v>
      </c>
      <c r="F8" s="17">
        <v>19.8725</v>
      </c>
      <c r="G8" s="17"/>
      <c r="H8" s="17"/>
      <c r="I8" s="17"/>
      <c r="J8" s="17">
        <v>87.24</v>
      </c>
      <c r="K8" s="17"/>
      <c r="L8" s="17"/>
      <c r="M8" s="17"/>
      <c r="N8" s="17"/>
      <c r="O8" s="17">
        <v>87.24</v>
      </c>
    </row>
    <row r="9" s="1" customFormat="1" ht="20.25" customHeight="1" spans="1:15">
      <c r="A9" s="62" t="s">
        <v>76</v>
      </c>
      <c r="B9" s="62" t="s">
        <v>77</v>
      </c>
      <c r="C9" s="17">
        <v>518.049816</v>
      </c>
      <c r="D9" s="17">
        <v>430.809816</v>
      </c>
      <c r="E9" s="17">
        <v>410.937316</v>
      </c>
      <c r="F9" s="17">
        <v>19.8725</v>
      </c>
      <c r="G9" s="17"/>
      <c r="H9" s="17"/>
      <c r="I9" s="17"/>
      <c r="J9" s="17">
        <v>87.24</v>
      </c>
      <c r="K9" s="17"/>
      <c r="L9" s="17"/>
      <c r="M9" s="17"/>
      <c r="N9" s="17"/>
      <c r="O9" s="17">
        <v>87.24</v>
      </c>
    </row>
    <row r="10" s="1" customFormat="1" ht="20.25" customHeight="1" spans="1:15">
      <c r="A10" s="61" t="s">
        <v>78</v>
      </c>
      <c r="B10" s="61" t="s">
        <v>79</v>
      </c>
      <c r="C10" s="17">
        <v>152.994688</v>
      </c>
      <c r="D10" s="17">
        <v>152.994688</v>
      </c>
      <c r="E10" s="17">
        <v>152.994688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1" customFormat="1" ht="20.25" customHeight="1" spans="1:15">
      <c r="A11" s="62" t="s">
        <v>80</v>
      </c>
      <c r="B11" s="62" t="s">
        <v>81</v>
      </c>
      <c r="C11" s="17">
        <v>152.994688</v>
      </c>
      <c r="D11" s="17">
        <v>152.994688</v>
      </c>
      <c r="E11" s="17">
        <v>152.994688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="1" customFormat="1" ht="20.25" customHeight="1" spans="1:15">
      <c r="A12" s="16" t="s">
        <v>82</v>
      </c>
      <c r="B12" s="16" t="s">
        <v>83</v>
      </c>
      <c r="C12" s="17">
        <v>99.734112</v>
      </c>
      <c r="D12" s="17">
        <v>99.734112</v>
      </c>
      <c r="E12" s="17">
        <v>97.379712</v>
      </c>
      <c r="F12" s="17">
        <v>2.3544</v>
      </c>
      <c r="G12" s="17"/>
      <c r="H12" s="17"/>
      <c r="I12" s="17"/>
      <c r="J12" s="17"/>
      <c r="K12" s="17"/>
      <c r="L12" s="17"/>
      <c r="M12" s="17"/>
      <c r="N12" s="17"/>
      <c r="O12" s="17"/>
    </row>
    <row r="13" s="1" customFormat="1" ht="20.25" customHeight="1" spans="1:15">
      <c r="A13" s="61" t="s">
        <v>84</v>
      </c>
      <c r="B13" s="61" t="s">
        <v>85</v>
      </c>
      <c r="C13" s="17">
        <v>97.379712</v>
      </c>
      <c r="D13" s="17">
        <v>97.379712</v>
      </c>
      <c r="E13" s="17">
        <v>97.379712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="1" customFormat="1" ht="20.25" customHeight="1" spans="1:15">
      <c r="A14" s="62" t="s">
        <v>86</v>
      </c>
      <c r="B14" s="62" t="s">
        <v>87</v>
      </c>
      <c r="C14" s="17">
        <v>8.64</v>
      </c>
      <c r="D14" s="17">
        <v>8.64</v>
      </c>
      <c r="E14" s="17">
        <v>8.64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="1" customFormat="1" ht="20.25" customHeight="1" spans="1:15">
      <c r="A15" s="62" t="s">
        <v>88</v>
      </c>
      <c r="B15" s="62" t="s">
        <v>89</v>
      </c>
      <c r="C15" s="17">
        <v>11.52</v>
      </c>
      <c r="D15" s="17">
        <v>11.52</v>
      </c>
      <c r="E15" s="17">
        <v>11.52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="1" customFormat="1" ht="20.25" customHeight="1" spans="1:15">
      <c r="A16" s="62" t="s">
        <v>90</v>
      </c>
      <c r="B16" s="62" t="s">
        <v>91</v>
      </c>
      <c r="C16" s="17">
        <v>77.219712</v>
      </c>
      <c r="D16" s="17">
        <v>77.219712</v>
      </c>
      <c r="E16" s="17">
        <v>77.219712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="1" customFormat="1" ht="20.25" customHeight="1" spans="1:15">
      <c r="A17" s="61" t="s">
        <v>92</v>
      </c>
      <c r="B17" s="61" t="s">
        <v>93</v>
      </c>
      <c r="C17" s="17">
        <v>2.3544</v>
      </c>
      <c r="D17" s="17">
        <v>2.3544</v>
      </c>
      <c r="E17" s="17"/>
      <c r="F17" s="17">
        <v>2.3544</v>
      </c>
      <c r="G17" s="17"/>
      <c r="H17" s="17"/>
      <c r="I17" s="17"/>
      <c r="J17" s="17"/>
      <c r="K17" s="17"/>
      <c r="L17" s="17"/>
      <c r="M17" s="17"/>
      <c r="N17" s="17"/>
      <c r="O17" s="17"/>
    </row>
    <row r="18" s="1" customFormat="1" ht="20.25" customHeight="1" spans="1:15">
      <c r="A18" s="62" t="s">
        <v>94</v>
      </c>
      <c r="B18" s="62" t="s">
        <v>95</v>
      </c>
      <c r="C18" s="17">
        <v>2.3544</v>
      </c>
      <c r="D18" s="17">
        <v>2.3544</v>
      </c>
      <c r="E18" s="17"/>
      <c r="F18" s="17">
        <v>2.3544</v>
      </c>
      <c r="G18" s="17"/>
      <c r="H18" s="17"/>
      <c r="I18" s="17"/>
      <c r="J18" s="17"/>
      <c r="K18" s="17"/>
      <c r="L18" s="17"/>
      <c r="M18" s="17"/>
      <c r="N18" s="17"/>
      <c r="O18" s="17"/>
    </row>
    <row r="19" s="1" customFormat="1" ht="20.25" customHeight="1" spans="1:15">
      <c r="A19" s="16" t="s">
        <v>96</v>
      </c>
      <c r="B19" s="16" t="s">
        <v>97</v>
      </c>
      <c r="C19" s="17">
        <v>67.640758</v>
      </c>
      <c r="D19" s="17">
        <v>67.640758</v>
      </c>
      <c r="E19" s="17">
        <v>67.640758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="1" customFormat="1" ht="20.25" customHeight="1" spans="1:15">
      <c r="A20" s="61" t="s">
        <v>98</v>
      </c>
      <c r="B20" s="61" t="s">
        <v>99</v>
      </c>
      <c r="C20" s="17">
        <v>67.640758</v>
      </c>
      <c r="D20" s="17">
        <v>67.640758</v>
      </c>
      <c r="E20" s="17">
        <v>67.640758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="1" customFormat="1" ht="20.25" customHeight="1" spans="1:15">
      <c r="A21" s="62" t="s">
        <v>100</v>
      </c>
      <c r="B21" s="62" t="s">
        <v>101</v>
      </c>
      <c r="C21" s="17">
        <v>15.92843</v>
      </c>
      <c r="D21" s="17">
        <v>15.92843</v>
      </c>
      <c r="E21" s="17">
        <v>15.92843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="1" customFormat="1" ht="20.25" customHeight="1" spans="1:15">
      <c r="A22" s="62" t="s">
        <v>102</v>
      </c>
      <c r="B22" s="62" t="s">
        <v>103</v>
      </c>
      <c r="C22" s="17">
        <v>24.129295</v>
      </c>
      <c r="D22" s="17">
        <v>24.129295</v>
      </c>
      <c r="E22" s="17">
        <v>24.129295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="1" customFormat="1" ht="20.25" customHeight="1" spans="1:15">
      <c r="A23" s="62" t="s">
        <v>104</v>
      </c>
      <c r="B23" s="62" t="s">
        <v>105</v>
      </c>
      <c r="C23" s="17">
        <v>23.787887</v>
      </c>
      <c r="D23" s="17">
        <v>23.787887</v>
      </c>
      <c r="E23" s="17">
        <v>23.787887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="1" customFormat="1" ht="20.25" customHeight="1" spans="1:15">
      <c r="A24" s="62" t="s">
        <v>106</v>
      </c>
      <c r="B24" s="62" t="s">
        <v>107</v>
      </c>
      <c r="C24" s="17">
        <v>3.795146</v>
      </c>
      <c r="D24" s="17">
        <v>3.795146</v>
      </c>
      <c r="E24" s="17">
        <v>3.795146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="1" customFormat="1" ht="20.25" customHeight="1" spans="1:15">
      <c r="A25" s="16" t="s">
        <v>108</v>
      </c>
      <c r="B25" s="16" t="s">
        <v>109</v>
      </c>
      <c r="C25" s="17">
        <v>461.238856</v>
      </c>
      <c r="D25" s="17">
        <v>461.238856</v>
      </c>
      <c r="E25" s="17">
        <v>180.028856</v>
      </c>
      <c r="F25" s="17">
        <v>281.21</v>
      </c>
      <c r="G25" s="17"/>
      <c r="H25" s="17"/>
      <c r="I25" s="17"/>
      <c r="J25" s="17"/>
      <c r="K25" s="17"/>
      <c r="L25" s="17"/>
      <c r="M25" s="17"/>
      <c r="N25" s="17"/>
      <c r="O25" s="17"/>
    </row>
    <row r="26" s="1" customFormat="1" ht="20.25" customHeight="1" spans="1:15">
      <c r="A26" s="61" t="s">
        <v>110</v>
      </c>
      <c r="B26" s="61" t="s">
        <v>111</v>
      </c>
      <c r="C26" s="17">
        <v>180.028856</v>
      </c>
      <c r="D26" s="17">
        <v>180.028856</v>
      </c>
      <c r="E26" s="17">
        <v>180.028856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="1" customFormat="1" ht="20.25" customHeight="1" spans="1:15">
      <c r="A27" s="62" t="s">
        <v>112</v>
      </c>
      <c r="B27" s="62" t="s">
        <v>81</v>
      </c>
      <c r="C27" s="17">
        <v>180.028856</v>
      </c>
      <c r="D27" s="17">
        <v>180.028856</v>
      </c>
      <c r="E27" s="17">
        <v>180.028856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="1" customFormat="1" ht="20.25" customHeight="1" spans="1:15">
      <c r="A28" s="61" t="s">
        <v>113</v>
      </c>
      <c r="B28" s="61" t="s">
        <v>114</v>
      </c>
      <c r="C28" s="17">
        <v>281.21</v>
      </c>
      <c r="D28" s="17">
        <v>281.21</v>
      </c>
      <c r="E28" s="17"/>
      <c r="F28" s="17">
        <v>281.21</v>
      </c>
      <c r="G28" s="17"/>
      <c r="H28" s="17"/>
      <c r="I28" s="17"/>
      <c r="J28" s="17"/>
      <c r="K28" s="17"/>
      <c r="L28" s="17"/>
      <c r="M28" s="17"/>
      <c r="N28" s="17"/>
      <c r="O28" s="17"/>
    </row>
    <row r="29" s="1" customFormat="1" ht="20.25" customHeight="1" spans="1:15">
      <c r="A29" s="62" t="s">
        <v>115</v>
      </c>
      <c r="B29" s="62" t="s">
        <v>116</v>
      </c>
      <c r="C29" s="17">
        <v>281.21</v>
      </c>
      <c r="D29" s="17">
        <v>281.21</v>
      </c>
      <c r="E29" s="17"/>
      <c r="F29" s="17">
        <v>281.21</v>
      </c>
      <c r="G29" s="17"/>
      <c r="H29" s="17"/>
      <c r="I29" s="17"/>
      <c r="J29" s="17"/>
      <c r="K29" s="17"/>
      <c r="L29" s="17"/>
      <c r="M29" s="17"/>
      <c r="N29" s="17"/>
      <c r="O29" s="17"/>
    </row>
    <row r="30" s="1" customFormat="1" ht="20.25" customHeight="1" spans="1:15">
      <c r="A30" s="16" t="s">
        <v>117</v>
      </c>
      <c r="B30" s="16" t="s">
        <v>118</v>
      </c>
      <c r="C30" s="17">
        <v>62.874</v>
      </c>
      <c r="D30" s="17">
        <v>62.874</v>
      </c>
      <c r="E30" s="17">
        <v>62.874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="1" customFormat="1" ht="20.25" customHeight="1" spans="1:15">
      <c r="A31" s="61" t="s">
        <v>119</v>
      </c>
      <c r="B31" s="61" t="s">
        <v>120</v>
      </c>
      <c r="C31" s="17">
        <v>62.874</v>
      </c>
      <c r="D31" s="17">
        <v>62.874</v>
      </c>
      <c r="E31" s="17">
        <v>62.874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="1" customFormat="1" ht="20.25" customHeight="1" spans="1:15">
      <c r="A32" s="62" t="s">
        <v>121</v>
      </c>
      <c r="B32" s="62" t="s">
        <v>122</v>
      </c>
      <c r="C32" s="17">
        <v>62.874</v>
      </c>
      <c r="D32" s="17">
        <v>62.874</v>
      </c>
      <c r="E32" s="17">
        <v>62.874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="1" customFormat="1" ht="20.25" customHeight="1" spans="1:15">
      <c r="A33" s="45" t="s">
        <v>123</v>
      </c>
      <c r="B33" s="45"/>
      <c r="C33" s="17">
        <v>1362.53223</v>
      </c>
      <c r="D33" s="17">
        <v>1275.29223</v>
      </c>
      <c r="E33" s="17">
        <v>971.85533</v>
      </c>
      <c r="F33" s="17">
        <v>303.4369</v>
      </c>
      <c r="G33" s="17"/>
      <c r="H33" s="17"/>
      <c r="I33" s="17"/>
      <c r="J33" s="17">
        <v>87.24</v>
      </c>
      <c r="K33" s="17"/>
      <c r="L33" s="17"/>
      <c r="M33" s="17"/>
      <c r="N33" s="17"/>
      <c r="O33" s="17">
        <v>87.24</v>
      </c>
    </row>
  </sheetData>
  <mergeCells count="11">
    <mergeCell ref="A2:O2"/>
    <mergeCell ref="A3:I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$A1:$XFD1"/>
    </sheetView>
  </sheetViews>
  <sheetFormatPr defaultColWidth="8.86111111111111" defaultRowHeight="15" customHeight="1" outlineLevelCol="3"/>
  <cols>
    <col min="1" max="4" width="35.7037037037037" style="1" customWidth="1"/>
    <col min="5" max="16384" width="8.86111111111111" style="1"/>
  </cols>
  <sheetData>
    <row r="1" s="1" customFormat="1" ht="18.75" customHeight="1" spans="1:4">
      <c r="A1" s="2"/>
      <c r="B1" s="2"/>
      <c r="C1" s="2"/>
      <c r="D1" s="6" t="s">
        <v>124</v>
      </c>
    </row>
    <row r="2" s="1" customFormat="1" ht="45" customHeight="1" spans="1:4">
      <c r="A2" s="4" t="s">
        <v>125</v>
      </c>
      <c r="B2" s="4"/>
      <c r="C2" s="4"/>
      <c r="D2" s="4"/>
    </row>
    <row r="3" s="1" customFormat="1" ht="18.75" customHeight="1" spans="1:4">
      <c r="A3" s="5" t="str">
        <f>"单位名称："&amp;"通海县高大傣族彝族乡人民政府"</f>
        <v>单位名称：通海县高大傣族彝族乡人民政府</v>
      </c>
      <c r="B3" s="5"/>
      <c r="C3" s="63"/>
      <c r="D3" s="6" t="s">
        <v>2</v>
      </c>
    </row>
    <row r="4" s="1" customFormat="1" ht="22.5" customHeight="1" spans="1:4">
      <c r="A4" s="8" t="s">
        <v>3</v>
      </c>
      <c r="B4" s="8"/>
      <c r="C4" s="8" t="s">
        <v>4</v>
      </c>
      <c r="D4" s="8"/>
    </row>
    <row r="5" s="1" customFormat="1" ht="18.75" customHeight="1" spans="1:4">
      <c r="A5" s="8" t="s">
        <v>5</v>
      </c>
      <c r="B5" s="8" t="s">
        <v>126</v>
      </c>
      <c r="C5" s="8" t="s">
        <v>127</v>
      </c>
      <c r="D5" s="8" t="s">
        <v>126</v>
      </c>
    </row>
    <row r="6" s="1" customFormat="1" ht="18.75" customHeight="1" spans="1:4">
      <c r="A6" s="8"/>
      <c r="B6" s="8"/>
      <c r="C6" s="8"/>
      <c r="D6" s="8"/>
    </row>
    <row r="7" s="1" customFormat="1" ht="22.5" customHeight="1" spans="1:4">
      <c r="A7" s="15" t="s">
        <v>128</v>
      </c>
      <c r="B7" s="17">
        <v>1275.29223</v>
      </c>
      <c r="C7" s="15" t="s">
        <v>129</v>
      </c>
      <c r="D7" s="17">
        <v>1275.29223</v>
      </c>
    </row>
    <row r="8" s="1" customFormat="1" ht="22.5" customHeight="1" spans="1:4">
      <c r="A8" s="15" t="s">
        <v>130</v>
      </c>
      <c r="B8" s="17">
        <v>1275.29223</v>
      </c>
      <c r="C8" s="15" t="str">
        <f>"（"&amp;"一"&amp;"）"&amp;"一般公共服务支出"</f>
        <v>（一）一般公共服务支出</v>
      </c>
      <c r="D8" s="17">
        <v>583.804504</v>
      </c>
    </row>
    <row r="9" s="1" customFormat="1" ht="22.5" customHeight="1" spans="1:4">
      <c r="A9" s="15" t="s">
        <v>131</v>
      </c>
      <c r="B9" s="17"/>
      <c r="C9" s="15" t="str">
        <f>"（"&amp;"二"&amp;"）"&amp;"社会保障和就业支出"</f>
        <v>（二）社会保障和就业支出</v>
      </c>
      <c r="D9" s="17">
        <v>99.734112</v>
      </c>
    </row>
    <row r="10" s="1" customFormat="1" ht="22.5" customHeight="1" spans="1:4">
      <c r="A10" s="15" t="s">
        <v>132</v>
      </c>
      <c r="B10" s="17"/>
      <c r="C10" s="15" t="str">
        <f>"（"&amp;"三"&amp;"）"&amp;"卫生健康支出"</f>
        <v>（三）卫生健康支出</v>
      </c>
      <c r="D10" s="17">
        <v>67.640758</v>
      </c>
    </row>
    <row r="11" s="1" customFormat="1" ht="22.5" customHeight="1" spans="1:4">
      <c r="A11" s="15" t="s">
        <v>133</v>
      </c>
      <c r="B11" s="17"/>
      <c r="C11" s="15" t="str">
        <f>"（"&amp;"四"&amp;"）"&amp;"农林水支出"</f>
        <v>（四）农林水支出</v>
      </c>
      <c r="D11" s="17">
        <v>461.238856</v>
      </c>
    </row>
    <row r="12" s="1" customFormat="1" ht="22.5" customHeight="1" spans="1:4">
      <c r="A12" s="15" t="s">
        <v>130</v>
      </c>
      <c r="B12" s="17"/>
      <c r="C12" s="15" t="str">
        <f>"（"&amp;"五"&amp;"）"&amp;"住房保障支出"</f>
        <v>（五）住房保障支出</v>
      </c>
      <c r="D12" s="17">
        <v>62.874</v>
      </c>
    </row>
    <row r="13" s="1" customFormat="1" ht="22.5" customHeight="1" spans="1:4">
      <c r="A13" s="15" t="s">
        <v>131</v>
      </c>
      <c r="B13" s="17"/>
      <c r="C13" s="15"/>
      <c r="D13" s="17"/>
    </row>
    <row r="14" s="1" customFormat="1" ht="22.5" customHeight="1" spans="1:4">
      <c r="A14" s="15" t="s">
        <v>132</v>
      </c>
      <c r="B14" s="17"/>
      <c r="C14" s="15"/>
      <c r="D14" s="17"/>
    </row>
    <row r="15" s="1" customFormat="1" ht="22.5" customHeight="1" spans="1:4">
      <c r="A15" s="64"/>
      <c r="B15" s="17"/>
      <c r="C15" s="15" t="s">
        <v>134</v>
      </c>
      <c r="D15" s="17"/>
    </row>
    <row r="16" s="1" customFormat="1" ht="22.5" customHeight="1" spans="1:4">
      <c r="A16" s="65" t="s">
        <v>135</v>
      </c>
      <c r="B16" s="66">
        <v>1275.29223</v>
      </c>
      <c r="C16" s="67" t="s">
        <v>136</v>
      </c>
      <c r="D16" s="66">
        <v>1275.29223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$A1:$XFD1"/>
    </sheetView>
  </sheetViews>
  <sheetFormatPr defaultColWidth="8.86111111111111" defaultRowHeight="15" customHeight="1" outlineLevelCol="6"/>
  <cols>
    <col min="1" max="1" width="21.4259259259259" style="1" customWidth="1"/>
    <col min="2" max="2" width="28.5740740740741" style="1" customWidth="1"/>
    <col min="3" max="7" width="21.4259259259259" style="1" customWidth="1"/>
    <col min="8" max="16384" width="8.86111111111111" style="1"/>
  </cols>
  <sheetData>
    <row r="1" s="1" customFormat="1" ht="18.75" customHeight="1" spans="1:7">
      <c r="A1" s="2"/>
      <c r="B1" s="2"/>
      <c r="C1" s="2"/>
      <c r="D1" s="2"/>
      <c r="E1" s="2"/>
      <c r="F1" s="2"/>
      <c r="G1" s="40" t="s">
        <v>137</v>
      </c>
    </row>
    <row r="2" s="1" customFormat="1" ht="37.5" customHeight="1" spans="1:7">
      <c r="A2" s="4" t="s">
        <v>138</v>
      </c>
      <c r="B2" s="4"/>
      <c r="C2" s="4"/>
      <c r="D2" s="4"/>
      <c r="E2" s="4"/>
      <c r="F2" s="4"/>
      <c r="G2" s="4"/>
    </row>
    <row r="3" s="1" customFormat="1" ht="18.75" customHeight="1" spans="1:7">
      <c r="A3" s="41" t="str">
        <f>"单位名称："&amp;"通海县高大傣族彝族乡人民政府"</f>
        <v>单位名称：通海县高大傣族彝族乡人民政府</v>
      </c>
      <c r="B3" s="41"/>
      <c r="C3" s="41"/>
      <c r="D3" s="42"/>
      <c r="E3" s="42"/>
      <c r="F3" s="42"/>
      <c r="G3" s="43" t="s">
        <v>26</v>
      </c>
    </row>
    <row r="4" s="1" customFormat="1" ht="18.75" customHeight="1" spans="1:7">
      <c r="A4" s="13" t="s">
        <v>139</v>
      </c>
      <c r="B4" s="13"/>
      <c r="C4" s="44" t="s">
        <v>29</v>
      </c>
      <c r="D4" s="44" t="s">
        <v>64</v>
      </c>
      <c r="E4" s="44"/>
      <c r="F4" s="44"/>
      <c r="G4" s="13" t="s">
        <v>65</v>
      </c>
    </row>
    <row r="5" s="1" customFormat="1" ht="18.75" customHeight="1" spans="1:7">
      <c r="A5" s="13" t="s">
        <v>61</v>
      </c>
      <c r="B5" s="13" t="s">
        <v>62</v>
      </c>
      <c r="C5" s="44"/>
      <c r="D5" s="44" t="s">
        <v>31</v>
      </c>
      <c r="E5" s="44" t="s">
        <v>140</v>
      </c>
      <c r="F5" s="44" t="s">
        <v>141</v>
      </c>
      <c r="G5" s="13"/>
    </row>
    <row r="6" s="1" customFormat="1" ht="18.75" customHeight="1" spans="1:7">
      <c r="A6" s="14" t="s">
        <v>42</v>
      </c>
      <c r="B6" s="14" t="s">
        <v>43</v>
      </c>
      <c r="C6" s="14" t="s">
        <v>44</v>
      </c>
      <c r="D6" s="14" t="s">
        <v>45</v>
      </c>
      <c r="E6" s="14" t="s">
        <v>46</v>
      </c>
      <c r="F6" s="14" t="s">
        <v>47</v>
      </c>
      <c r="G6" s="14" t="s">
        <v>48</v>
      </c>
    </row>
    <row r="7" s="1" customFormat="1" ht="20.25" customHeight="1" spans="1:7">
      <c r="A7" s="16" t="s">
        <v>72</v>
      </c>
      <c r="B7" s="16" t="s">
        <v>73</v>
      </c>
      <c r="C7" s="17">
        <v>583.804504</v>
      </c>
      <c r="D7" s="17">
        <v>563.932004</v>
      </c>
      <c r="E7" s="17">
        <v>407.391604</v>
      </c>
      <c r="F7" s="17">
        <v>156.5404</v>
      </c>
      <c r="G7" s="17">
        <v>19.8725</v>
      </c>
    </row>
    <row r="8" s="1" customFormat="1" ht="20.25" customHeight="1" spans="1:7">
      <c r="A8" s="61" t="s">
        <v>74</v>
      </c>
      <c r="B8" s="61" t="s">
        <v>75</v>
      </c>
      <c r="C8" s="17">
        <v>430.809816</v>
      </c>
      <c r="D8" s="17">
        <v>410.937316</v>
      </c>
      <c r="E8" s="17">
        <v>256.866916</v>
      </c>
      <c r="F8" s="17">
        <v>154.0704</v>
      </c>
      <c r="G8" s="17">
        <v>19.8725</v>
      </c>
    </row>
    <row r="9" s="1" customFormat="1" ht="20.25" customHeight="1" spans="1:7">
      <c r="A9" s="62" t="s">
        <v>76</v>
      </c>
      <c r="B9" s="62" t="s">
        <v>77</v>
      </c>
      <c r="C9" s="17">
        <v>430.809816</v>
      </c>
      <c r="D9" s="17">
        <v>410.937316</v>
      </c>
      <c r="E9" s="17">
        <v>256.866916</v>
      </c>
      <c r="F9" s="17">
        <v>154.0704</v>
      </c>
      <c r="G9" s="17">
        <v>19.8725</v>
      </c>
    </row>
    <row r="10" s="1" customFormat="1" ht="20.25" customHeight="1" spans="1:7">
      <c r="A10" s="61" t="s">
        <v>78</v>
      </c>
      <c r="B10" s="61" t="s">
        <v>79</v>
      </c>
      <c r="C10" s="17">
        <v>152.994688</v>
      </c>
      <c r="D10" s="17">
        <v>152.994688</v>
      </c>
      <c r="E10" s="17">
        <v>150.524688</v>
      </c>
      <c r="F10" s="17">
        <v>2.47</v>
      </c>
      <c r="G10" s="17"/>
    </row>
    <row r="11" s="1" customFormat="1" ht="20.25" customHeight="1" spans="1:7">
      <c r="A11" s="62" t="s">
        <v>80</v>
      </c>
      <c r="B11" s="62" t="s">
        <v>81</v>
      </c>
      <c r="C11" s="17">
        <v>152.994688</v>
      </c>
      <c r="D11" s="17">
        <v>152.994688</v>
      </c>
      <c r="E11" s="17">
        <v>150.524688</v>
      </c>
      <c r="F11" s="17">
        <v>2.47</v>
      </c>
      <c r="G11" s="17"/>
    </row>
    <row r="12" s="1" customFormat="1" ht="20.25" customHeight="1" spans="1:7">
      <c r="A12" s="16" t="s">
        <v>82</v>
      </c>
      <c r="B12" s="16" t="s">
        <v>83</v>
      </c>
      <c r="C12" s="17">
        <v>99.734112</v>
      </c>
      <c r="D12" s="17">
        <v>97.379712</v>
      </c>
      <c r="E12" s="17">
        <v>97.379712</v>
      </c>
      <c r="F12" s="17"/>
      <c r="G12" s="17">
        <v>2.3544</v>
      </c>
    </row>
    <row r="13" s="1" customFormat="1" ht="20.25" customHeight="1" spans="1:7">
      <c r="A13" s="61" t="s">
        <v>84</v>
      </c>
      <c r="B13" s="61" t="s">
        <v>85</v>
      </c>
      <c r="C13" s="17">
        <v>97.379712</v>
      </c>
      <c r="D13" s="17">
        <v>97.379712</v>
      </c>
      <c r="E13" s="17">
        <v>97.379712</v>
      </c>
      <c r="F13" s="17"/>
      <c r="G13" s="17"/>
    </row>
    <row r="14" s="1" customFormat="1" ht="20.25" customHeight="1" spans="1:7">
      <c r="A14" s="62" t="s">
        <v>86</v>
      </c>
      <c r="B14" s="62" t="s">
        <v>87</v>
      </c>
      <c r="C14" s="17">
        <v>8.64</v>
      </c>
      <c r="D14" s="17">
        <v>8.64</v>
      </c>
      <c r="E14" s="17">
        <v>8.64</v>
      </c>
      <c r="F14" s="17"/>
      <c r="G14" s="17"/>
    </row>
    <row r="15" s="1" customFormat="1" ht="20.25" customHeight="1" spans="1:7">
      <c r="A15" s="62" t="s">
        <v>88</v>
      </c>
      <c r="B15" s="62" t="s">
        <v>89</v>
      </c>
      <c r="C15" s="17">
        <v>11.52</v>
      </c>
      <c r="D15" s="17">
        <v>11.52</v>
      </c>
      <c r="E15" s="17">
        <v>11.52</v>
      </c>
      <c r="F15" s="17"/>
      <c r="G15" s="17"/>
    </row>
    <row r="16" s="1" customFormat="1" ht="20.25" customHeight="1" spans="1:7">
      <c r="A16" s="62" t="s">
        <v>90</v>
      </c>
      <c r="B16" s="62" t="s">
        <v>91</v>
      </c>
      <c r="C16" s="17">
        <v>77.219712</v>
      </c>
      <c r="D16" s="17">
        <v>77.219712</v>
      </c>
      <c r="E16" s="17">
        <v>77.219712</v>
      </c>
      <c r="F16" s="17"/>
      <c r="G16" s="17"/>
    </row>
    <row r="17" s="1" customFormat="1" ht="20.25" customHeight="1" spans="1:7">
      <c r="A17" s="61" t="s">
        <v>92</v>
      </c>
      <c r="B17" s="61" t="s">
        <v>93</v>
      </c>
      <c r="C17" s="17">
        <v>2.3544</v>
      </c>
      <c r="D17" s="17"/>
      <c r="E17" s="17"/>
      <c r="F17" s="17"/>
      <c r="G17" s="17">
        <v>2.3544</v>
      </c>
    </row>
    <row r="18" s="1" customFormat="1" ht="20.25" customHeight="1" spans="1:7">
      <c r="A18" s="62" t="s">
        <v>94</v>
      </c>
      <c r="B18" s="62" t="s">
        <v>95</v>
      </c>
      <c r="C18" s="17">
        <v>2.3544</v>
      </c>
      <c r="D18" s="17"/>
      <c r="E18" s="17"/>
      <c r="F18" s="17"/>
      <c r="G18" s="17">
        <v>2.3544</v>
      </c>
    </row>
    <row r="19" s="1" customFormat="1" ht="20.25" customHeight="1" spans="1:7">
      <c r="A19" s="16" t="s">
        <v>96</v>
      </c>
      <c r="B19" s="16" t="s">
        <v>97</v>
      </c>
      <c r="C19" s="17">
        <v>67.640758</v>
      </c>
      <c r="D19" s="17">
        <v>67.640758</v>
      </c>
      <c r="E19" s="17">
        <v>67.640758</v>
      </c>
      <c r="F19" s="17"/>
      <c r="G19" s="17"/>
    </row>
    <row r="20" s="1" customFormat="1" ht="20.25" customHeight="1" spans="1:7">
      <c r="A20" s="61" t="s">
        <v>98</v>
      </c>
      <c r="B20" s="61" t="s">
        <v>99</v>
      </c>
      <c r="C20" s="17">
        <v>67.640758</v>
      </c>
      <c r="D20" s="17">
        <v>67.640758</v>
      </c>
      <c r="E20" s="17">
        <v>67.640758</v>
      </c>
      <c r="F20" s="17"/>
      <c r="G20" s="17"/>
    </row>
    <row r="21" s="1" customFormat="1" ht="20.25" customHeight="1" spans="1:7">
      <c r="A21" s="62" t="s">
        <v>100</v>
      </c>
      <c r="B21" s="62" t="s">
        <v>101</v>
      </c>
      <c r="C21" s="17">
        <v>15.92843</v>
      </c>
      <c r="D21" s="17">
        <v>15.92843</v>
      </c>
      <c r="E21" s="17">
        <v>15.92843</v>
      </c>
      <c r="F21" s="17"/>
      <c r="G21" s="17"/>
    </row>
    <row r="22" s="1" customFormat="1" ht="20.25" customHeight="1" spans="1:7">
      <c r="A22" s="62" t="s">
        <v>102</v>
      </c>
      <c r="B22" s="62" t="s">
        <v>103</v>
      </c>
      <c r="C22" s="17">
        <v>24.129295</v>
      </c>
      <c r="D22" s="17">
        <v>24.129295</v>
      </c>
      <c r="E22" s="17">
        <v>24.129295</v>
      </c>
      <c r="F22" s="17"/>
      <c r="G22" s="17"/>
    </row>
    <row r="23" s="1" customFormat="1" ht="20.25" customHeight="1" spans="1:7">
      <c r="A23" s="62" t="s">
        <v>104</v>
      </c>
      <c r="B23" s="62" t="s">
        <v>105</v>
      </c>
      <c r="C23" s="17">
        <v>23.787887</v>
      </c>
      <c r="D23" s="17">
        <v>23.787887</v>
      </c>
      <c r="E23" s="17">
        <v>23.787887</v>
      </c>
      <c r="F23" s="17"/>
      <c r="G23" s="17"/>
    </row>
    <row r="24" s="1" customFormat="1" ht="20.25" customHeight="1" spans="1:7">
      <c r="A24" s="62" t="s">
        <v>106</v>
      </c>
      <c r="B24" s="62" t="s">
        <v>107</v>
      </c>
      <c r="C24" s="17">
        <v>3.795146</v>
      </c>
      <c r="D24" s="17">
        <v>3.795146</v>
      </c>
      <c r="E24" s="17">
        <v>3.795146</v>
      </c>
      <c r="F24" s="17"/>
      <c r="G24" s="17"/>
    </row>
    <row r="25" s="1" customFormat="1" ht="20.25" customHeight="1" spans="1:7">
      <c r="A25" s="16" t="s">
        <v>108</v>
      </c>
      <c r="B25" s="16" t="s">
        <v>109</v>
      </c>
      <c r="C25" s="17">
        <v>461.238856</v>
      </c>
      <c r="D25" s="17">
        <v>180.028856</v>
      </c>
      <c r="E25" s="17">
        <v>177.368856</v>
      </c>
      <c r="F25" s="17">
        <v>2.66</v>
      </c>
      <c r="G25" s="17">
        <v>281.21</v>
      </c>
    </row>
    <row r="26" s="1" customFormat="1" ht="20.25" customHeight="1" spans="1:7">
      <c r="A26" s="61" t="s">
        <v>110</v>
      </c>
      <c r="B26" s="61" t="s">
        <v>111</v>
      </c>
      <c r="C26" s="17">
        <v>180.028856</v>
      </c>
      <c r="D26" s="17">
        <v>180.028856</v>
      </c>
      <c r="E26" s="17">
        <v>177.368856</v>
      </c>
      <c r="F26" s="17">
        <v>2.66</v>
      </c>
      <c r="G26" s="17"/>
    </row>
    <row r="27" s="1" customFormat="1" ht="20.25" customHeight="1" spans="1:7">
      <c r="A27" s="62" t="s">
        <v>112</v>
      </c>
      <c r="B27" s="62" t="s">
        <v>81</v>
      </c>
      <c r="C27" s="17">
        <v>180.028856</v>
      </c>
      <c r="D27" s="17">
        <v>180.028856</v>
      </c>
      <c r="E27" s="17">
        <v>177.368856</v>
      </c>
      <c r="F27" s="17">
        <v>2.66</v>
      </c>
      <c r="G27" s="17"/>
    </row>
    <row r="28" s="1" customFormat="1" ht="20.25" customHeight="1" spans="1:7">
      <c r="A28" s="61" t="s">
        <v>113</v>
      </c>
      <c r="B28" s="61" t="s">
        <v>114</v>
      </c>
      <c r="C28" s="17">
        <v>281.21</v>
      </c>
      <c r="D28" s="17"/>
      <c r="E28" s="17"/>
      <c r="F28" s="17"/>
      <c r="G28" s="17">
        <v>281.21</v>
      </c>
    </row>
    <row r="29" s="1" customFormat="1" ht="20.25" customHeight="1" spans="1:7">
      <c r="A29" s="62" t="s">
        <v>115</v>
      </c>
      <c r="B29" s="62" t="s">
        <v>116</v>
      </c>
      <c r="C29" s="17">
        <v>281.21</v>
      </c>
      <c r="D29" s="17"/>
      <c r="E29" s="17"/>
      <c r="F29" s="17"/>
      <c r="G29" s="17">
        <v>281.21</v>
      </c>
    </row>
    <row r="30" s="1" customFormat="1" ht="20.25" customHeight="1" spans="1:7">
      <c r="A30" s="16" t="s">
        <v>117</v>
      </c>
      <c r="B30" s="16" t="s">
        <v>118</v>
      </c>
      <c r="C30" s="17">
        <v>62.874</v>
      </c>
      <c r="D30" s="17">
        <v>62.874</v>
      </c>
      <c r="E30" s="17">
        <v>62.874</v>
      </c>
      <c r="F30" s="17"/>
      <c r="G30" s="17"/>
    </row>
    <row r="31" s="1" customFormat="1" ht="20.25" customHeight="1" spans="1:7">
      <c r="A31" s="61" t="s">
        <v>119</v>
      </c>
      <c r="B31" s="61" t="s">
        <v>120</v>
      </c>
      <c r="C31" s="17">
        <v>62.874</v>
      </c>
      <c r="D31" s="17">
        <v>62.874</v>
      </c>
      <c r="E31" s="17">
        <v>62.874</v>
      </c>
      <c r="F31" s="17"/>
      <c r="G31" s="17"/>
    </row>
    <row r="32" s="1" customFormat="1" ht="20.25" customHeight="1" spans="1:7">
      <c r="A32" s="62" t="s">
        <v>121</v>
      </c>
      <c r="B32" s="62" t="s">
        <v>122</v>
      </c>
      <c r="C32" s="17">
        <v>62.874</v>
      </c>
      <c r="D32" s="17">
        <v>62.874</v>
      </c>
      <c r="E32" s="17">
        <v>62.874</v>
      </c>
      <c r="F32" s="17"/>
      <c r="G32" s="17"/>
    </row>
    <row r="33" s="1" customFormat="1" ht="20.25" customHeight="1" spans="1:7">
      <c r="A33" s="45" t="s">
        <v>123</v>
      </c>
      <c r="B33" s="45"/>
      <c r="C33" s="46">
        <v>1275.29223</v>
      </c>
      <c r="D33" s="46">
        <v>971.85533</v>
      </c>
      <c r="E33" s="46">
        <v>812.65493</v>
      </c>
      <c r="F33" s="46">
        <v>159.2004</v>
      </c>
      <c r="G33" s="46">
        <v>303.4369</v>
      </c>
    </row>
  </sheetData>
  <mergeCells count="7">
    <mergeCell ref="A2:G2"/>
    <mergeCell ref="A3:C3"/>
    <mergeCell ref="A4:B4"/>
    <mergeCell ref="D4:F4"/>
    <mergeCell ref="A33:B3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$A1:$XFD1"/>
    </sheetView>
  </sheetViews>
  <sheetFormatPr defaultColWidth="8.86111111111111" defaultRowHeight="15" customHeight="1" outlineLevelRow="6" outlineLevelCol="5"/>
  <cols>
    <col min="1" max="6" width="28.5740740740741" style="1" customWidth="1"/>
    <col min="7" max="16384" width="8.86111111111111" style="1"/>
  </cols>
  <sheetData>
    <row r="1" s="1" customFormat="1" ht="18.75" customHeight="1" spans="1:6">
      <c r="A1" s="54"/>
      <c r="B1" s="54"/>
      <c r="C1" s="55"/>
      <c r="D1" s="2"/>
      <c r="E1" s="2"/>
      <c r="F1" s="56" t="s">
        <v>142</v>
      </c>
    </row>
    <row r="2" s="1" customFormat="1" ht="41.25" customHeight="1" spans="1:6">
      <c r="A2" s="57" t="s">
        <v>143</v>
      </c>
      <c r="B2" s="57"/>
      <c r="C2" s="57"/>
      <c r="D2" s="57"/>
      <c r="E2" s="57"/>
      <c r="F2" s="57"/>
    </row>
    <row r="3" s="1" customFormat="1" ht="18.75" customHeight="1" spans="1:6">
      <c r="A3" s="5" t="str">
        <f>"单位名称："&amp;"通海县高大傣族彝族乡人民政府"</f>
        <v>单位名称：通海县高大傣族彝族乡人民政府</v>
      </c>
      <c r="B3" s="5"/>
      <c r="C3" s="5"/>
      <c r="D3" s="58"/>
      <c r="E3" s="2"/>
      <c r="F3" s="56" t="s">
        <v>26</v>
      </c>
    </row>
    <row r="4" s="1" customFormat="1" ht="18.75" customHeight="1" spans="1:6">
      <c r="A4" s="13" t="s">
        <v>144</v>
      </c>
      <c r="B4" s="44" t="s">
        <v>145</v>
      </c>
      <c r="C4" s="44" t="s">
        <v>146</v>
      </c>
      <c r="D4" s="44"/>
      <c r="E4" s="44"/>
      <c r="F4" s="44" t="s">
        <v>147</v>
      </c>
    </row>
    <row r="5" s="1" customFormat="1" ht="18.75" customHeight="1" spans="1:6">
      <c r="A5" s="13"/>
      <c r="B5" s="44"/>
      <c r="C5" s="44" t="s">
        <v>31</v>
      </c>
      <c r="D5" s="44" t="s">
        <v>148</v>
      </c>
      <c r="E5" s="44" t="s">
        <v>149</v>
      </c>
      <c r="F5" s="44"/>
    </row>
    <row r="6" s="1" customFormat="1" ht="18.75" customHeight="1" spans="1:6">
      <c r="A6" s="59" t="s">
        <v>43</v>
      </c>
      <c r="B6" s="60" t="s">
        <v>44</v>
      </c>
      <c r="C6" s="59" t="s">
        <v>45</v>
      </c>
      <c r="D6" s="59" t="s">
        <v>46</v>
      </c>
      <c r="E6" s="59" t="s">
        <v>47</v>
      </c>
      <c r="F6" s="59">
        <v>7</v>
      </c>
    </row>
    <row r="7" s="1" customFormat="1" ht="20.25" customHeight="1" spans="1:6">
      <c r="A7" s="17">
        <v>4.88</v>
      </c>
      <c r="B7" s="17"/>
      <c r="C7" s="17">
        <v>4.4</v>
      </c>
      <c r="D7" s="17"/>
      <c r="E7" s="17">
        <v>4.4</v>
      </c>
      <c r="F7" s="17">
        <v>0.48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0"/>
  <sheetViews>
    <sheetView workbookViewId="0">
      <selection activeCell="A1" sqref="$A1:$XFD1"/>
    </sheetView>
  </sheetViews>
  <sheetFormatPr defaultColWidth="8.86111111111111" defaultRowHeight="15" customHeight="1"/>
  <cols>
    <col min="1" max="7" width="28.5740740740741" style="1" customWidth="1"/>
    <col min="8" max="24" width="14.287037037037" style="1" customWidth="1"/>
    <col min="25" max="16384" width="8.86111111111111" style="1"/>
  </cols>
  <sheetData>
    <row r="1" s="1" customFormat="1" ht="18.75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 t="s">
        <v>150</v>
      </c>
    </row>
    <row r="2" s="1" customFormat="1" ht="45" customHeight="1" spans="1:24">
      <c r="A2" s="4" t="s">
        <v>151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="1" customFormat="1" ht="18.75" customHeight="1" spans="1:24">
      <c r="A3" s="5" t="str">
        <f>"单位名称："&amp;"通海县高大傣族彝族乡人民政府"</f>
        <v>单位名称：通海县高大傣族彝族乡人民政府</v>
      </c>
      <c r="B3" s="5"/>
      <c r="C3" s="5"/>
      <c r="D3" s="5"/>
      <c r="E3" s="5"/>
      <c r="F3" s="5"/>
      <c r="G3" s="5"/>
      <c r="H3" s="51"/>
      <c r="I3" s="51"/>
      <c r="J3" s="51"/>
      <c r="K3" s="51"/>
      <c r="L3" s="5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 t="s">
        <v>26</v>
      </c>
    </row>
    <row r="4" s="1" customFormat="1" ht="18.75" customHeight="1" spans="1:24">
      <c r="A4" s="52" t="s">
        <v>152</v>
      </c>
      <c r="B4" s="52" t="s">
        <v>153</v>
      </c>
      <c r="C4" s="52" t="s">
        <v>154</v>
      </c>
      <c r="D4" s="52" t="s">
        <v>155</v>
      </c>
      <c r="E4" s="52" t="s">
        <v>156</v>
      </c>
      <c r="F4" s="52" t="s">
        <v>157</v>
      </c>
      <c r="G4" s="52" t="s">
        <v>158</v>
      </c>
      <c r="H4" s="53" t="s">
        <v>29</v>
      </c>
      <c r="I4" s="53" t="s">
        <v>159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="1" customFormat="1" ht="18.75" customHeight="1" spans="1:24">
      <c r="A5" s="52"/>
      <c r="B5" s="52"/>
      <c r="C5" s="52"/>
      <c r="D5" s="52"/>
      <c r="E5" s="52"/>
      <c r="F5" s="52"/>
      <c r="G5" s="52"/>
      <c r="H5" s="53"/>
      <c r="I5" s="53" t="s">
        <v>160</v>
      </c>
      <c r="J5" s="53"/>
      <c r="K5" s="52"/>
      <c r="L5" s="52"/>
      <c r="M5" s="52"/>
      <c r="N5" s="52"/>
      <c r="O5" s="52" t="s">
        <v>161</v>
      </c>
      <c r="P5" s="52"/>
      <c r="Q5" s="52"/>
      <c r="R5" s="52" t="s">
        <v>35</v>
      </c>
      <c r="S5" s="52" t="s">
        <v>36</v>
      </c>
      <c r="T5" s="52"/>
      <c r="U5" s="52"/>
      <c r="V5" s="52"/>
      <c r="W5" s="52"/>
      <c r="X5" s="52"/>
    </row>
    <row r="6" s="1" customFormat="1" ht="18.75" customHeight="1" spans="1:24">
      <c r="A6" s="52"/>
      <c r="B6" s="52"/>
      <c r="C6" s="52"/>
      <c r="D6" s="52"/>
      <c r="E6" s="52"/>
      <c r="F6" s="52"/>
      <c r="G6" s="52"/>
      <c r="H6" s="53"/>
      <c r="I6" s="53" t="s">
        <v>162</v>
      </c>
      <c r="J6" s="52"/>
      <c r="K6" s="52" t="s">
        <v>163</v>
      </c>
      <c r="L6" s="52" t="s">
        <v>164</v>
      </c>
      <c r="M6" s="52" t="s">
        <v>165</v>
      </c>
      <c r="N6" s="52" t="s">
        <v>166</v>
      </c>
      <c r="O6" s="52" t="s">
        <v>32</v>
      </c>
      <c r="P6" s="52" t="s">
        <v>33</v>
      </c>
      <c r="Q6" s="52" t="s">
        <v>34</v>
      </c>
      <c r="R6" s="52"/>
      <c r="S6" s="52" t="s">
        <v>31</v>
      </c>
      <c r="T6" s="52" t="s">
        <v>37</v>
      </c>
      <c r="U6" s="52" t="s">
        <v>38</v>
      </c>
      <c r="V6" s="52" t="s">
        <v>39</v>
      </c>
      <c r="W6" s="52" t="s">
        <v>40</v>
      </c>
      <c r="X6" s="52" t="s">
        <v>41</v>
      </c>
    </row>
    <row r="7" s="1" customFormat="1" ht="22.65" customHeight="1" spans="1:24">
      <c r="A7" s="52"/>
      <c r="B7" s="52"/>
      <c r="C7" s="52"/>
      <c r="D7" s="52"/>
      <c r="E7" s="52"/>
      <c r="F7" s="52"/>
      <c r="G7" s="52"/>
      <c r="H7" s="53"/>
      <c r="I7" s="53" t="s">
        <v>31</v>
      </c>
      <c r="J7" s="52" t="s">
        <v>167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="1" customFormat="1" ht="18.75" customHeight="1" spans="1:24">
      <c r="A8" s="53" t="s">
        <v>42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s="1" customFormat="1" ht="18.75" customHeight="1" spans="1:24">
      <c r="A9" s="9" t="s">
        <v>52</v>
      </c>
      <c r="B9" s="9" t="s">
        <v>168</v>
      </c>
      <c r="C9" s="10" t="s">
        <v>169</v>
      </c>
      <c r="D9" s="9" t="s">
        <v>76</v>
      </c>
      <c r="E9" s="9" t="s">
        <v>77</v>
      </c>
      <c r="F9" s="9" t="s">
        <v>170</v>
      </c>
      <c r="G9" s="9" t="s">
        <v>171</v>
      </c>
      <c r="H9" s="17">
        <v>74.7216</v>
      </c>
      <c r="I9" s="17">
        <v>74.7216</v>
      </c>
      <c r="J9" s="17"/>
      <c r="K9" s="17"/>
      <c r="L9" s="17"/>
      <c r="M9" s="17">
        <v>74.7216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="1" customFormat="1" ht="18.75" customHeight="1" spans="1:24">
      <c r="A10" s="9" t="s">
        <v>52</v>
      </c>
      <c r="B10" s="9" t="s">
        <v>168</v>
      </c>
      <c r="C10" s="10" t="s">
        <v>169</v>
      </c>
      <c r="D10" s="9" t="s">
        <v>76</v>
      </c>
      <c r="E10" s="9" t="s">
        <v>77</v>
      </c>
      <c r="F10" s="9" t="s">
        <v>172</v>
      </c>
      <c r="G10" s="9" t="s">
        <v>173</v>
      </c>
      <c r="H10" s="17">
        <v>113.8464</v>
      </c>
      <c r="I10" s="17">
        <v>113.8464</v>
      </c>
      <c r="J10" s="17"/>
      <c r="K10" s="17"/>
      <c r="L10" s="17"/>
      <c r="M10" s="17">
        <v>113.8464</v>
      </c>
      <c r="N10" s="17"/>
      <c r="O10" s="17"/>
      <c r="P10" s="17"/>
      <c r="Q10" s="23"/>
      <c r="R10" s="17"/>
      <c r="S10" s="17"/>
      <c r="T10" s="17"/>
      <c r="U10" s="17"/>
      <c r="V10" s="17"/>
      <c r="W10" s="17"/>
      <c r="X10" s="17"/>
    </row>
    <row r="11" s="1" customFormat="1" ht="18.75" customHeight="1" spans="1:24">
      <c r="A11" s="9" t="s">
        <v>52</v>
      </c>
      <c r="B11" s="9" t="s">
        <v>168</v>
      </c>
      <c r="C11" s="10" t="s">
        <v>169</v>
      </c>
      <c r="D11" s="9" t="s">
        <v>76</v>
      </c>
      <c r="E11" s="9" t="s">
        <v>77</v>
      </c>
      <c r="F11" s="9" t="s">
        <v>172</v>
      </c>
      <c r="G11" s="9" t="s">
        <v>173</v>
      </c>
      <c r="H11" s="17">
        <v>11.4</v>
      </c>
      <c r="I11" s="17">
        <v>11.4</v>
      </c>
      <c r="J11" s="17"/>
      <c r="K11" s="17"/>
      <c r="L11" s="17"/>
      <c r="M11" s="17">
        <v>11.4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s="1" customFormat="1" ht="18.75" customHeight="1" spans="1:24">
      <c r="A12" s="9" t="s">
        <v>52</v>
      </c>
      <c r="B12" s="9" t="s">
        <v>168</v>
      </c>
      <c r="C12" s="10" t="s">
        <v>169</v>
      </c>
      <c r="D12" s="9" t="s">
        <v>76</v>
      </c>
      <c r="E12" s="9" t="s">
        <v>77</v>
      </c>
      <c r="F12" s="9" t="s">
        <v>174</v>
      </c>
      <c r="G12" s="9" t="s">
        <v>175</v>
      </c>
      <c r="H12" s="17">
        <v>6.2268</v>
      </c>
      <c r="I12" s="17">
        <v>6.2268</v>
      </c>
      <c r="J12" s="17"/>
      <c r="K12" s="17"/>
      <c r="L12" s="17"/>
      <c r="M12" s="17">
        <v>6.2268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s="1" customFormat="1" ht="18.75" customHeight="1" spans="1:24">
      <c r="A13" s="9" t="s">
        <v>52</v>
      </c>
      <c r="B13" s="9" t="s">
        <v>176</v>
      </c>
      <c r="C13" s="10" t="s">
        <v>177</v>
      </c>
      <c r="D13" s="9" t="s">
        <v>76</v>
      </c>
      <c r="E13" s="9" t="s">
        <v>77</v>
      </c>
      <c r="F13" s="9" t="s">
        <v>178</v>
      </c>
      <c r="G13" s="9" t="s">
        <v>179</v>
      </c>
      <c r="H13" s="17">
        <v>0.096516</v>
      </c>
      <c r="I13" s="17">
        <v>0.096516</v>
      </c>
      <c r="J13" s="17"/>
      <c r="K13" s="17"/>
      <c r="L13" s="17"/>
      <c r="M13" s="17">
        <v>0.096516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s="1" customFormat="1" ht="18.75" customHeight="1" spans="1:24">
      <c r="A14" s="9" t="s">
        <v>52</v>
      </c>
      <c r="B14" s="9" t="s">
        <v>176</v>
      </c>
      <c r="C14" s="10" t="s">
        <v>177</v>
      </c>
      <c r="D14" s="9" t="s">
        <v>90</v>
      </c>
      <c r="E14" s="9" t="s">
        <v>91</v>
      </c>
      <c r="F14" s="9" t="s">
        <v>180</v>
      </c>
      <c r="G14" s="9" t="s">
        <v>181</v>
      </c>
      <c r="H14" s="17">
        <v>30.705408</v>
      </c>
      <c r="I14" s="17">
        <v>30.705408</v>
      </c>
      <c r="J14" s="17"/>
      <c r="K14" s="17"/>
      <c r="L14" s="17"/>
      <c r="M14" s="17">
        <v>30.705408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s="1" customFormat="1" ht="18.75" customHeight="1" spans="1:24">
      <c r="A15" s="9" t="s">
        <v>52</v>
      </c>
      <c r="B15" s="9" t="s">
        <v>176</v>
      </c>
      <c r="C15" s="10" t="s">
        <v>177</v>
      </c>
      <c r="D15" s="9" t="s">
        <v>100</v>
      </c>
      <c r="E15" s="9" t="s">
        <v>101</v>
      </c>
      <c r="F15" s="9" t="s">
        <v>182</v>
      </c>
      <c r="G15" s="9" t="s">
        <v>183</v>
      </c>
      <c r="H15" s="17">
        <v>15.92843</v>
      </c>
      <c r="I15" s="17">
        <v>15.92843</v>
      </c>
      <c r="J15" s="17"/>
      <c r="K15" s="17"/>
      <c r="L15" s="17"/>
      <c r="M15" s="17">
        <v>15.92843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s="1" customFormat="1" ht="18.75" customHeight="1" spans="1:24">
      <c r="A16" s="9" t="s">
        <v>52</v>
      </c>
      <c r="B16" s="9" t="s">
        <v>176</v>
      </c>
      <c r="C16" s="10" t="s">
        <v>177</v>
      </c>
      <c r="D16" s="9" t="s">
        <v>104</v>
      </c>
      <c r="E16" s="9" t="s">
        <v>105</v>
      </c>
      <c r="F16" s="9" t="s">
        <v>184</v>
      </c>
      <c r="G16" s="9" t="s">
        <v>185</v>
      </c>
      <c r="H16" s="17">
        <v>7.695543</v>
      </c>
      <c r="I16" s="17">
        <v>7.695543</v>
      </c>
      <c r="J16" s="17"/>
      <c r="K16" s="17"/>
      <c r="L16" s="17"/>
      <c r="M16" s="17">
        <v>7.695543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s="1" customFormat="1" ht="18.75" customHeight="1" spans="1:24">
      <c r="A17" s="9" t="s">
        <v>52</v>
      </c>
      <c r="B17" s="9" t="s">
        <v>176</v>
      </c>
      <c r="C17" s="10" t="s">
        <v>177</v>
      </c>
      <c r="D17" s="9" t="s">
        <v>104</v>
      </c>
      <c r="E17" s="9" t="s">
        <v>105</v>
      </c>
      <c r="F17" s="9" t="s">
        <v>184</v>
      </c>
      <c r="G17" s="9" t="s">
        <v>185</v>
      </c>
      <c r="H17" s="17">
        <v>4.434696</v>
      </c>
      <c r="I17" s="17">
        <v>4.434696</v>
      </c>
      <c r="J17" s="17"/>
      <c r="K17" s="17"/>
      <c r="L17" s="17"/>
      <c r="M17" s="17">
        <v>4.434696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s="1" customFormat="1" ht="18.75" customHeight="1" spans="1:24">
      <c r="A18" s="9" t="s">
        <v>52</v>
      </c>
      <c r="B18" s="9" t="s">
        <v>176</v>
      </c>
      <c r="C18" s="10" t="s">
        <v>177</v>
      </c>
      <c r="D18" s="9" t="s">
        <v>106</v>
      </c>
      <c r="E18" s="9" t="s">
        <v>107</v>
      </c>
      <c r="F18" s="9" t="s">
        <v>178</v>
      </c>
      <c r="G18" s="9" t="s">
        <v>179</v>
      </c>
      <c r="H18" s="17">
        <v>0.706</v>
      </c>
      <c r="I18" s="17">
        <v>0.706</v>
      </c>
      <c r="J18" s="17"/>
      <c r="K18" s="17"/>
      <c r="L18" s="17"/>
      <c r="M18" s="17">
        <v>0.706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s="1" customFormat="1" ht="18.75" customHeight="1" spans="1:24">
      <c r="A19" s="9" t="s">
        <v>52</v>
      </c>
      <c r="B19" s="9" t="s">
        <v>176</v>
      </c>
      <c r="C19" s="10" t="s">
        <v>177</v>
      </c>
      <c r="D19" s="9" t="s">
        <v>106</v>
      </c>
      <c r="E19" s="9" t="s">
        <v>107</v>
      </c>
      <c r="F19" s="9" t="s">
        <v>178</v>
      </c>
      <c r="G19" s="9" t="s">
        <v>179</v>
      </c>
      <c r="H19" s="17">
        <v>0.729253</v>
      </c>
      <c r="I19" s="17">
        <v>0.729253</v>
      </c>
      <c r="J19" s="17"/>
      <c r="K19" s="17"/>
      <c r="L19" s="17"/>
      <c r="M19" s="17">
        <v>0.729253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s="1" customFormat="1" ht="18.75" customHeight="1" spans="1:24">
      <c r="A20" s="9" t="s">
        <v>52</v>
      </c>
      <c r="B20" s="9" t="s">
        <v>176</v>
      </c>
      <c r="C20" s="10" t="s">
        <v>177</v>
      </c>
      <c r="D20" s="9" t="s">
        <v>106</v>
      </c>
      <c r="E20" s="9" t="s">
        <v>107</v>
      </c>
      <c r="F20" s="9" t="s">
        <v>178</v>
      </c>
      <c r="G20" s="9" t="s">
        <v>179</v>
      </c>
      <c r="H20" s="17">
        <v>0.4942</v>
      </c>
      <c r="I20" s="17">
        <v>0.4942</v>
      </c>
      <c r="J20" s="17"/>
      <c r="K20" s="17"/>
      <c r="L20" s="17"/>
      <c r="M20" s="17">
        <v>0.4942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s="1" customFormat="1" ht="18.75" customHeight="1" spans="1:24">
      <c r="A21" s="9" t="s">
        <v>52</v>
      </c>
      <c r="B21" s="9" t="s">
        <v>186</v>
      </c>
      <c r="C21" s="10" t="s">
        <v>122</v>
      </c>
      <c r="D21" s="9" t="s">
        <v>121</v>
      </c>
      <c r="E21" s="9" t="s">
        <v>122</v>
      </c>
      <c r="F21" s="9" t="s">
        <v>187</v>
      </c>
      <c r="G21" s="9" t="s">
        <v>122</v>
      </c>
      <c r="H21" s="17">
        <v>28.3752</v>
      </c>
      <c r="I21" s="17">
        <v>28.3752</v>
      </c>
      <c r="J21" s="17"/>
      <c r="K21" s="17"/>
      <c r="L21" s="17"/>
      <c r="M21" s="17">
        <v>28.3752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s="1" customFormat="1" ht="18.75" customHeight="1" spans="1:24">
      <c r="A22" s="9" t="s">
        <v>52</v>
      </c>
      <c r="B22" s="9" t="s">
        <v>188</v>
      </c>
      <c r="C22" s="10" t="s">
        <v>189</v>
      </c>
      <c r="D22" s="9" t="s">
        <v>86</v>
      </c>
      <c r="E22" s="9" t="s">
        <v>87</v>
      </c>
      <c r="F22" s="9" t="s">
        <v>190</v>
      </c>
      <c r="G22" s="9" t="s">
        <v>191</v>
      </c>
      <c r="H22" s="17">
        <v>8.64</v>
      </c>
      <c r="I22" s="17">
        <v>8.64</v>
      </c>
      <c r="J22" s="17"/>
      <c r="K22" s="17"/>
      <c r="L22" s="17"/>
      <c r="M22" s="17">
        <v>8.64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s="1" customFormat="1" ht="18.75" customHeight="1" spans="1:24">
      <c r="A23" s="9" t="s">
        <v>52</v>
      </c>
      <c r="B23" s="9" t="s">
        <v>188</v>
      </c>
      <c r="C23" s="10" t="s">
        <v>189</v>
      </c>
      <c r="D23" s="9" t="s">
        <v>88</v>
      </c>
      <c r="E23" s="9" t="s">
        <v>89</v>
      </c>
      <c r="F23" s="9" t="s">
        <v>190</v>
      </c>
      <c r="G23" s="9" t="s">
        <v>191</v>
      </c>
      <c r="H23" s="17">
        <v>11.52</v>
      </c>
      <c r="I23" s="17">
        <v>11.52</v>
      </c>
      <c r="J23" s="17"/>
      <c r="K23" s="17"/>
      <c r="L23" s="17"/>
      <c r="M23" s="17">
        <v>11.52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s="1" customFormat="1" ht="18.75" customHeight="1" spans="1:24">
      <c r="A24" s="9" t="s">
        <v>52</v>
      </c>
      <c r="B24" s="9" t="s">
        <v>192</v>
      </c>
      <c r="C24" s="10" t="s">
        <v>193</v>
      </c>
      <c r="D24" s="9" t="s">
        <v>76</v>
      </c>
      <c r="E24" s="9" t="s">
        <v>77</v>
      </c>
      <c r="F24" s="9" t="s">
        <v>194</v>
      </c>
      <c r="G24" s="9" t="s">
        <v>195</v>
      </c>
      <c r="H24" s="17">
        <v>17.88</v>
      </c>
      <c r="I24" s="17">
        <v>17.88</v>
      </c>
      <c r="J24" s="17"/>
      <c r="K24" s="17"/>
      <c r="L24" s="17"/>
      <c r="M24" s="17">
        <v>17.88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s="1" customFormat="1" ht="18.75" customHeight="1" spans="1:24">
      <c r="A25" s="9" t="s">
        <v>52</v>
      </c>
      <c r="B25" s="9" t="s">
        <v>196</v>
      </c>
      <c r="C25" s="10" t="s">
        <v>197</v>
      </c>
      <c r="D25" s="9" t="s">
        <v>76</v>
      </c>
      <c r="E25" s="9" t="s">
        <v>77</v>
      </c>
      <c r="F25" s="9" t="s">
        <v>198</v>
      </c>
      <c r="G25" s="9" t="s">
        <v>197</v>
      </c>
      <c r="H25" s="17">
        <v>1.2</v>
      </c>
      <c r="I25" s="17">
        <v>1.2</v>
      </c>
      <c r="J25" s="17"/>
      <c r="K25" s="17"/>
      <c r="L25" s="17"/>
      <c r="M25" s="17">
        <v>1.2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s="1" customFormat="1" ht="18.75" customHeight="1" spans="1:24">
      <c r="A26" s="9" t="s">
        <v>52</v>
      </c>
      <c r="B26" s="9" t="s">
        <v>199</v>
      </c>
      <c r="C26" s="10" t="s">
        <v>200</v>
      </c>
      <c r="D26" s="9" t="s">
        <v>76</v>
      </c>
      <c r="E26" s="9" t="s">
        <v>77</v>
      </c>
      <c r="F26" s="9" t="s">
        <v>201</v>
      </c>
      <c r="G26" s="9" t="s">
        <v>202</v>
      </c>
      <c r="H26" s="17">
        <v>20.0104</v>
      </c>
      <c r="I26" s="17">
        <v>20.0104</v>
      </c>
      <c r="J26" s="17"/>
      <c r="K26" s="17"/>
      <c r="L26" s="17"/>
      <c r="M26" s="17">
        <v>20.0104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s="1" customFormat="1" ht="18.75" customHeight="1" spans="1:24">
      <c r="A27" s="9" t="s">
        <v>52</v>
      </c>
      <c r="B27" s="9" t="s">
        <v>199</v>
      </c>
      <c r="C27" s="10" t="s">
        <v>200</v>
      </c>
      <c r="D27" s="9" t="s">
        <v>76</v>
      </c>
      <c r="E27" s="9" t="s">
        <v>77</v>
      </c>
      <c r="F27" s="9" t="s">
        <v>203</v>
      </c>
      <c r="G27" s="9" t="s">
        <v>204</v>
      </c>
      <c r="H27" s="17">
        <v>1.5</v>
      </c>
      <c r="I27" s="17">
        <v>1.5</v>
      </c>
      <c r="J27" s="17"/>
      <c r="K27" s="17"/>
      <c r="L27" s="17"/>
      <c r="M27" s="17">
        <v>1.5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s="1" customFormat="1" ht="18.75" customHeight="1" spans="1:24">
      <c r="A28" s="9" t="s">
        <v>52</v>
      </c>
      <c r="B28" s="9" t="s">
        <v>199</v>
      </c>
      <c r="C28" s="10" t="s">
        <v>200</v>
      </c>
      <c r="D28" s="9" t="s">
        <v>76</v>
      </c>
      <c r="E28" s="9" t="s">
        <v>77</v>
      </c>
      <c r="F28" s="9" t="s">
        <v>205</v>
      </c>
      <c r="G28" s="9" t="s">
        <v>206</v>
      </c>
      <c r="H28" s="17">
        <v>2.5</v>
      </c>
      <c r="I28" s="17">
        <v>2.5</v>
      </c>
      <c r="J28" s="17"/>
      <c r="K28" s="17"/>
      <c r="L28" s="17"/>
      <c r="M28" s="17">
        <v>2.5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s="1" customFormat="1" ht="18.75" customHeight="1" spans="1:24">
      <c r="A29" s="9" t="s">
        <v>52</v>
      </c>
      <c r="B29" s="9" t="s">
        <v>199</v>
      </c>
      <c r="C29" s="10" t="s">
        <v>200</v>
      </c>
      <c r="D29" s="9" t="s">
        <v>76</v>
      </c>
      <c r="E29" s="9" t="s">
        <v>77</v>
      </c>
      <c r="F29" s="9" t="s">
        <v>207</v>
      </c>
      <c r="G29" s="9" t="s">
        <v>208</v>
      </c>
      <c r="H29" s="17">
        <v>1</v>
      </c>
      <c r="I29" s="17">
        <v>1</v>
      </c>
      <c r="J29" s="17"/>
      <c r="K29" s="17"/>
      <c r="L29" s="17"/>
      <c r="M29" s="17">
        <v>1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s="1" customFormat="1" ht="18.75" customHeight="1" spans="1:24">
      <c r="A30" s="9" t="s">
        <v>52</v>
      </c>
      <c r="B30" s="9" t="s">
        <v>199</v>
      </c>
      <c r="C30" s="10" t="s">
        <v>200</v>
      </c>
      <c r="D30" s="9" t="s">
        <v>76</v>
      </c>
      <c r="E30" s="9" t="s">
        <v>77</v>
      </c>
      <c r="F30" s="9" t="s">
        <v>209</v>
      </c>
      <c r="G30" s="9" t="s">
        <v>210</v>
      </c>
      <c r="H30" s="17">
        <v>0.5</v>
      </c>
      <c r="I30" s="17">
        <v>0.5</v>
      </c>
      <c r="J30" s="17"/>
      <c r="K30" s="17"/>
      <c r="L30" s="17"/>
      <c r="M30" s="17">
        <v>0.5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s="1" customFormat="1" ht="18.75" customHeight="1" spans="1:24">
      <c r="A31" s="9" t="s">
        <v>52</v>
      </c>
      <c r="B31" s="9" t="s">
        <v>211</v>
      </c>
      <c r="C31" s="10" t="s">
        <v>212</v>
      </c>
      <c r="D31" s="9" t="s">
        <v>76</v>
      </c>
      <c r="E31" s="9" t="s">
        <v>77</v>
      </c>
      <c r="F31" s="9" t="s">
        <v>213</v>
      </c>
      <c r="G31" s="9" t="s">
        <v>214</v>
      </c>
      <c r="H31" s="17">
        <v>4.4</v>
      </c>
      <c r="I31" s="17">
        <v>4.4</v>
      </c>
      <c r="J31" s="17"/>
      <c r="K31" s="17"/>
      <c r="L31" s="17"/>
      <c r="M31" s="17">
        <v>4.4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s="1" customFormat="1" ht="18.75" customHeight="1" spans="1:24">
      <c r="A32" s="9" t="s">
        <v>52</v>
      </c>
      <c r="B32" s="9" t="s">
        <v>215</v>
      </c>
      <c r="C32" s="10" t="s">
        <v>147</v>
      </c>
      <c r="D32" s="9" t="s">
        <v>76</v>
      </c>
      <c r="E32" s="9" t="s">
        <v>77</v>
      </c>
      <c r="F32" s="9" t="s">
        <v>216</v>
      </c>
      <c r="G32" s="9" t="s">
        <v>147</v>
      </c>
      <c r="H32" s="17">
        <v>0.48</v>
      </c>
      <c r="I32" s="17">
        <v>0.48</v>
      </c>
      <c r="J32" s="17"/>
      <c r="K32" s="17"/>
      <c r="L32" s="17"/>
      <c r="M32" s="17">
        <v>0.48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s="1" customFormat="1" ht="18.75" customHeight="1" spans="1:24">
      <c r="A33" s="9" t="s">
        <v>52</v>
      </c>
      <c r="B33" s="9" t="s">
        <v>217</v>
      </c>
      <c r="C33" s="10" t="s">
        <v>218</v>
      </c>
      <c r="D33" s="9" t="s">
        <v>76</v>
      </c>
      <c r="E33" s="9" t="s">
        <v>77</v>
      </c>
      <c r="F33" s="9" t="s">
        <v>219</v>
      </c>
      <c r="G33" s="9" t="s">
        <v>220</v>
      </c>
      <c r="H33" s="17">
        <v>12</v>
      </c>
      <c r="I33" s="17">
        <v>12</v>
      </c>
      <c r="J33" s="17"/>
      <c r="K33" s="17"/>
      <c r="L33" s="17"/>
      <c r="M33" s="17">
        <v>12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s="1" customFormat="1" ht="18.75" customHeight="1" spans="1:24">
      <c r="A34" s="9" t="s">
        <v>52</v>
      </c>
      <c r="B34" s="9" t="s">
        <v>221</v>
      </c>
      <c r="C34" s="10" t="s">
        <v>222</v>
      </c>
      <c r="D34" s="9" t="s">
        <v>76</v>
      </c>
      <c r="E34" s="9" t="s">
        <v>77</v>
      </c>
      <c r="F34" s="9" t="s">
        <v>174</v>
      </c>
      <c r="G34" s="9" t="s">
        <v>175</v>
      </c>
      <c r="H34" s="17">
        <v>11.02</v>
      </c>
      <c r="I34" s="17">
        <v>11.02</v>
      </c>
      <c r="J34" s="17"/>
      <c r="K34" s="17"/>
      <c r="L34" s="17"/>
      <c r="M34" s="17">
        <v>11.02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s="1" customFormat="1" ht="18.75" customHeight="1" spans="1:24">
      <c r="A35" s="9" t="s">
        <v>52</v>
      </c>
      <c r="B35" s="9" t="s">
        <v>221</v>
      </c>
      <c r="C35" s="10" t="s">
        <v>222</v>
      </c>
      <c r="D35" s="9" t="s">
        <v>76</v>
      </c>
      <c r="E35" s="9" t="s">
        <v>77</v>
      </c>
      <c r="F35" s="9" t="s">
        <v>174</v>
      </c>
      <c r="G35" s="9" t="s">
        <v>175</v>
      </c>
      <c r="H35" s="17">
        <v>19.446</v>
      </c>
      <c r="I35" s="17">
        <v>19.446</v>
      </c>
      <c r="J35" s="17"/>
      <c r="K35" s="17"/>
      <c r="L35" s="17"/>
      <c r="M35" s="17">
        <v>19.446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s="1" customFormat="1" ht="18.75" customHeight="1" spans="1:24">
      <c r="A36" s="9" t="s">
        <v>52</v>
      </c>
      <c r="B36" s="9" t="s">
        <v>223</v>
      </c>
      <c r="C36" s="10" t="s">
        <v>224</v>
      </c>
      <c r="D36" s="9" t="s">
        <v>76</v>
      </c>
      <c r="E36" s="9" t="s">
        <v>77</v>
      </c>
      <c r="F36" s="9" t="s">
        <v>225</v>
      </c>
      <c r="G36" s="9" t="s">
        <v>226</v>
      </c>
      <c r="H36" s="17">
        <v>2.6</v>
      </c>
      <c r="I36" s="17">
        <v>2.6</v>
      </c>
      <c r="J36" s="17"/>
      <c r="K36" s="17"/>
      <c r="L36" s="17"/>
      <c r="M36" s="17">
        <v>2.6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s="1" customFormat="1" ht="18.75" customHeight="1" spans="1:24">
      <c r="A37" s="9" t="s">
        <v>52</v>
      </c>
      <c r="B37" s="9" t="s">
        <v>227</v>
      </c>
      <c r="C37" s="10" t="s">
        <v>228</v>
      </c>
      <c r="D37" s="9" t="s">
        <v>76</v>
      </c>
      <c r="E37" s="9" t="s">
        <v>77</v>
      </c>
      <c r="F37" s="9" t="s">
        <v>219</v>
      </c>
      <c r="G37" s="9" t="s">
        <v>220</v>
      </c>
      <c r="H37" s="17">
        <v>5.7</v>
      </c>
      <c r="I37" s="17">
        <v>5.7</v>
      </c>
      <c r="J37" s="17"/>
      <c r="K37" s="17"/>
      <c r="L37" s="17"/>
      <c r="M37" s="17">
        <v>5.7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s="1" customFormat="1" ht="18.75" customHeight="1" spans="1:24">
      <c r="A38" s="9" t="s">
        <v>52</v>
      </c>
      <c r="B38" s="9" t="s">
        <v>229</v>
      </c>
      <c r="C38" s="10" t="s">
        <v>230</v>
      </c>
      <c r="D38" s="9" t="s">
        <v>76</v>
      </c>
      <c r="E38" s="9" t="s">
        <v>77</v>
      </c>
      <c r="F38" s="9" t="s">
        <v>201</v>
      </c>
      <c r="G38" s="9" t="s">
        <v>202</v>
      </c>
      <c r="H38" s="17">
        <v>102</v>
      </c>
      <c r="I38" s="17">
        <v>102</v>
      </c>
      <c r="J38" s="17"/>
      <c r="K38" s="17"/>
      <c r="L38" s="17"/>
      <c r="M38" s="17">
        <v>102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s="1" customFormat="1" ht="18.75" customHeight="1" spans="1:24">
      <c r="A39" s="9" t="s">
        <v>52</v>
      </c>
      <c r="B39" s="9" t="s">
        <v>231</v>
      </c>
      <c r="C39" s="10" t="s">
        <v>232</v>
      </c>
      <c r="D39" s="9" t="s">
        <v>76</v>
      </c>
      <c r="E39" s="9" t="s">
        <v>77</v>
      </c>
      <c r="F39" s="9" t="s">
        <v>219</v>
      </c>
      <c r="G39" s="9" t="s">
        <v>220</v>
      </c>
      <c r="H39" s="17">
        <v>2.4096</v>
      </c>
      <c r="I39" s="17">
        <v>2.4096</v>
      </c>
      <c r="J39" s="17"/>
      <c r="K39" s="17"/>
      <c r="L39" s="17"/>
      <c r="M39" s="17">
        <v>2.4096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s="1" customFormat="1" ht="18.75" customHeight="1" spans="1:24">
      <c r="A40" s="9" t="s">
        <v>54</v>
      </c>
      <c r="B40" s="9" t="s">
        <v>233</v>
      </c>
      <c r="C40" s="10" t="s">
        <v>234</v>
      </c>
      <c r="D40" s="9" t="s">
        <v>112</v>
      </c>
      <c r="E40" s="9" t="s">
        <v>81</v>
      </c>
      <c r="F40" s="9" t="s">
        <v>170</v>
      </c>
      <c r="G40" s="9" t="s">
        <v>171</v>
      </c>
      <c r="H40" s="17">
        <v>63.1896</v>
      </c>
      <c r="I40" s="17">
        <v>63.1896</v>
      </c>
      <c r="J40" s="17"/>
      <c r="K40" s="17"/>
      <c r="L40" s="17"/>
      <c r="M40" s="17">
        <v>63.1896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s="1" customFormat="1" ht="18.75" customHeight="1" spans="1:24">
      <c r="A41" s="9" t="s">
        <v>54</v>
      </c>
      <c r="B41" s="9" t="s">
        <v>233</v>
      </c>
      <c r="C41" s="10" t="s">
        <v>234</v>
      </c>
      <c r="D41" s="9" t="s">
        <v>112</v>
      </c>
      <c r="E41" s="9" t="s">
        <v>81</v>
      </c>
      <c r="F41" s="9" t="s">
        <v>172</v>
      </c>
      <c r="G41" s="9" t="s">
        <v>173</v>
      </c>
      <c r="H41" s="17">
        <v>8.4</v>
      </c>
      <c r="I41" s="17">
        <v>8.4</v>
      </c>
      <c r="J41" s="17"/>
      <c r="K41" s="17"/>
      <c r="L41" s="17"/>
      <c r="M41" s="17">
        <v>8.4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s="1" customFormat="1" ht="18.75" customHeight="1" spans="1:24">
      <c r="A42" s="9" t="s">
        <v>54</v>
      </c>
      <c r="B42" s="9" t="s">
        <v>233</v>
      </c>
      <c r="C42" s="10" t="s">
        <v>234</v>
      </c>
      <c r="D42" s="9" t="s">
        <v>112</v>
      </c>
      <c r="E42" s="9" t="s">
        <v>81</v>
      </c>
      <c r="F42" s="9" t="s">
        <v>172</v>
      </c>
      <c r="G42" s="9" t="s">
        <v>173</v>
      </c>
      <c r="H42" s="17">
        <v>6.342</v>
      </c>
      <c r="I42" s="17">
        <v>6.342</v>
      </c>
      <c r="J42" s="17"/>
      <c r="K42" s="17"/>
      <c r="L42" s="17"/>
      <c r="M42" s="17">
        <v>6.342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s="1" customFormat="1" ht="18.75" customHeight="1" spans="1:24">
      <c r="A43" s="9" t="s">
        <v>54</v>
      </c>
      <c r="B43" s="9" t="s">
        <v>233</v>
      </c>
      <c r="C43" s="10" t="s">
        <v>234</v>
      </c>
      <c r="D43" s="9" t="s">
        <v>112</v>
      </c>
      <c r="E43" s="9" t="s">
        <v>81</v>
      </c>
      <c r="F43" s="9" t="s">
        <v>235</v>
      </c>
      <c r="G43" s="9" t="s">
        <v>236</v>
      </c>
      <c r="H43" s="17">
        <v>42</v>
      </c>
      <c r="I43" s="17">
        <v>42</v>
      </c>
      <c r="J43" s="17"/>
      <c r="K43" s="17"/>
      <c r="L43" s="17"/>
      <c r="M43" s="17">
        <v>42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s="1" customFormat="1" ht="18.75" customHeight="1" spans="1:24">
      <c r="A44" s="9" t="s">
        <v>54</v>
      </c>
      <c r="B44" s="9" t="s">
        <v>233</v>
      </c>
      <c r="C44" s="10" t="s">
        <v>234</v>
      </c>
      <c r="D44" s="9" t="s">
        <v>112</v>
      </c>
      <c r="E44" s="9" t="s">
        <v>81</v>
      </c>
      <c r="F44" s="9" t="s">
        <v>235</v>
      </c>
      <c r="G44" s="9" t="s">
        <v>236</v>
      </c>
      <c r="H44" s="17">
        <v>22.266</v>
      </c>
      <c r="I44" s="17">
        <v>22.266</v>
      </c>
      <c r="J44" s="17"/>
      <c r="K44" s="17"/>
      <c r="L44" s="17"/>
      <c r="M44" s="17">
        <v>22.266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s="1" customFormat="1" ht="18.75" customHeight="1" spans="1:24">
      <c r="A45" s="9" t="s">
        <v>54</v>
      </c>
      <c r="B45" s="9" t="s">
        <v>237</v>
      </c>
      <c r="C45" s="10" t="s">
        <v>177</v>
      </c>
      <c r="D45" s="9" t="s">
        <v>90</v>
      </c>
      <c r="E45" s="9" t="s">
        <v>91</v>
      </c>
      <c r="F45" s="9" t="s">
        <v>180</v>
      </c>
      <c r="G45" s="9" t="s">
        <v>181</v>
      </c>
      <c r="H45" s="17">
        <v>25.140096</v>
      </c>
      <c r="I45" s="17">
        <v>25.140096</v>
      </c>
      <c r="J45" s="17"/>
      <c r="K45" s="17"/>
      <c r="L45" s="17"/>
      <c r="M45" s="17">
        <v>25.140096</v>
      </c>
      <c r="N45" s="17"/>
      <c r="O45" s="17"/>
      <c r="P45" s="17"/>
      <c r="Q45" s="23"/>
      <c r="R45" s="17"/>
      <c r="S45" s="17"/>
      <c r="T45" s="17"/>
      <c r="U45" s="17"/>
      <c r="V45" s="17"/>
      <c r="W45" s="17"/>
      <c r="X45" s="17"/>
    </row>
    <row r="46" s="1" customFormat="1" ht="18.75" customHeight="1" spans="1:24">
      <c r="A46" s="9" t="s">
        <v>54</v>
      </c>
      <c r="B46" s="9" t="s">
        <v>237</v>
      </c>
      <c r="C46" s="10" t="s">
        <v>177</v>
      </c>
      <c r="D46" s="9" t="s">
        <v>102</v>
      </c>
      <c r="E46" s="9" t="s">
        <v>103</v>
      </c>
      <c r="F46" s="9" t="s">
        <v>182</v>
      </c>
      <c r="G46" s="9" t="s">
        <v>183</v>
      </c>
      <c r="H46" s="17">
        <v>13.041425</v>
      </c>
      <c r="I46" s="17">
        <v>13.041425</v>
      </c>
      <c r="J46" s="17"/>
      <c r="K46" s="17"/>
      <c r="L46" s="17"/>
      <c r="M46" s="17">
        <v>13.041425</v>
      </c>
      <c r="N46" s="17"/>
      <c r="O46" s="17"/>
      <c r="P46" s="17"/>
      <c r="Q46" s="23"/>
      <c r="R46" s="17"/>
      <c r="S46" s="17"/>
      <c r="T46" s="17"/>
      <c r="U46" s="17"/>
      <c r="V46" s="17"/>
      <c r="W46" s="17"/>
      <c r="X46" s="17"/>
    </row>
    <row r="47" s="1" customFormat="1" ht="18.75" customHeight="1" spans="1:24">
      <c r="A47" s="9" t="s">
        <v>54</v>
      </c>
      <c r="B47" s="9" t="s">
        <v>237</v>
      </c>
      <c r="C47" s="10" t="s">
        <v>177</v>
      </c>
      <c r="D47" s="9" t="s">
        <v>104</v>
      </c>
      <c r="E47" s="9" t="s">
        <v>105</v>
      </c>
      <c r="F47" s="9" t="s">
        <v>184</v>
      </c>
      <c r="G47" s="9" t="s">
        <v>185</v>
      </c>
      <c r="H47" s="17">
        <v>6.300737</v>
      </c>
      <c r="I47" s="17">
        <v>6.300737</v>
      </c>
      <c r="J47" s="17"/>
      <c r="K47" s="17"/>
      <c r="L47" s="17"/>
      <c r="M47" s="17">
        <v>6.300737</v>
      </c>
      <c r="N47" s="17"/>
      <c r="O47" s="17"/>
      <c r="P47" s="17"/>
      <c r="Q47" s="23"/>
      <c r="R47" s="17"/>
      <c r="S47" s="17"/>
      <c r="T47" s="17"/>
      <c r="U47" s="17"/>
      <c r="V47" s="17"/>
      <c r="W47" s="17"/>
      <c r="X47" s="17"/>
    </row>
    <row r="48" s="1" customFormat="1" ht="18.75" customHeight="1" spans="1:24">
      <c r="A48" s="9" t="s">
        <v>54</v>
      </c>
      <c r="B48" s="9" t="s">
        <v>237</v>
      </c>
      <c r="C48" s="10" t="s">
        <v>177</v>
      </c>
      <c r="D48" s="9" t="s">
        <v>106</v>
      </c>
      <c r="E48" s="9" t="s">
        <v>107</v>
      </c>
      <c r="F48" s="9" t="s">
        <v>178</v>
      </c>
      <c r="G48" s="9" t="s">
        <v>179</v>
      </c>
      <c r="H48" s="17">
        <v>0.4942</v>
      </c>
      <c r="I48" s="17">
        <v>0.4942</v>
      </c>
      <c r="J48" s="17"/>
      <c r="K48" s="17"/>
      <c r="L48" s="17"/>
      <c r="M48" s="17">
        <v>0.4942</v>
      </c>
      <c r="N48" s="17"/>
      <c r="O48" s="17"/>
      <c r="P48" s="17"/>
      <c r="Q48" s="23"/>
      <c r="R48" s="17"/>
      <c r="S48" s="17"/>
      <c r="T48" s="17"/>
      <c r="U48" s="17"/>
      <c r="V48" s="17"/>
      <c r="W48" s="17"/>
      <c r="X48" s="17"/>
    </row>
    <row r="49" s="1" customFormat="1" ht="18.75" customHeight="1" spans="1:24">
      <c r="A49" s="9" t="s">
        <v>54</v>
      </c>
      <c r="B49" s="9" t="s">
        <v>237</v>
      </c>
      <c r="C49" s="10" t="s">
        <v>177</v>
      </c>
      <c r="D49" s="9" t="s">
        <v>106</v>
      </c>
      <c r="E49" s="9" t="s">
        <v>107</v>
      </c>
      <c r="F49" s="9" t="s">
        <v>178</v>
      </c>
      <c r="G49" s="9" t="s">
        <v>179</v>
      </c>
      <c r="H49" s="17">
        <v>0.597077</v>
      </c>
      <c r="I49" s="17">
        <v>0.597077</v>
      </c>
      <c r="J49" s="17"/>
      <c r="K49" s="17"/>
      <c r="L49" s="17"/>
      <c r="M49" s="17">
        <v>0.597077</v>
      </c>
      <c r="N49" s="17"/>
      <c r="O49" s="17"/>
      <c r="P49" s="17"/>
      <c r="Q49" s="23"/>
      <c r="R49" s="17"/>
      <c r="S49" s="17"/>
      <c r="T49" s="17"/>
      <c r="U49" s="17"/>
      <c r="V49" s="17"/>
      <c r="W49" s="17"/>
      <c r="X49" s="17"/>
    </row>
    <row r="50" s="1" customFormat="1" ht="18.75" customHeight="1" spans="1:24">
      <c r="A50" s="9" t="s">
        <v>54</v>
      </c>
      <c r="B50" s="9" t="s">
        <v>237</v>
      </c>
      <c r="C50" s="10" t="s">
        <v>177</v>
      </c>
      <c r="D50" s="9" t="s">
        <v>112</v>
      </c>
      <c r="E50" s="9" t="s">
        <v>81</v>
      </c>
      <c r="F50" s="9" t="s">
        <v>178</v>
      </c>
      <c r="G50" s="9" t="s">
        <v>179</v>
      </c>
      <c r="H50" s="17">
        <v>1.571256</v>
      </c>
      <c r="I50" s="17">
        <v>1.571256</v>
      </c>
      <c r="J50" s="17"/>
      <c r="K50" s="17"/>
      <c r="L50" s="17"/>
      <c r="M50" s="17">
        <v>1.571256</v>
      </c>
      <c r="N50" s="17"/>
      <c r="O50" s="17"/>
      <c r="P50" s="17"/>
      <c r="Q50" s="23"/>
      <c r="R50" s="17"/>
      <c r="S50" s="17"/>
      <c r="T50" s="17"/>
      <c r="U50" s="17"/>
      <c r="V50" s="17"/>
      <c r="W50" s="17"/>
      <c r="X50" s="17"/>
    </row>
    <row r="51" s="1" customFormat="1" ht="18.75" customHeight="1" spans="1:24">
      <c r="A51" s="9" t="s">
        <v>54</v>
      </c>
      <c r="B51" s="9" t="s">
        <v>238</v>
      </c>
      <c r="C51" s="10" t="s">
        <v>122</v>
      </c>
      <c r="D51" s="9" t="s">
        <v>121</v>
      </c>
      <c r="E51" s="9" t="s">
        <v>122</v>
      </c>
      <c r="F51" s="9" t="s">
        <v>187</v>
      </c>
      <c r="G51" s="9" t="s">
        <v>122</v>
      </c>
      <c r="H51" s="17">
        <v>18.75</v>
      </c>
      <c r="I51" s="17">
        <v>18.75</v>
      </c>
      <c r="J51" s="17"/>
      <c r="K51" s="17"/>
      <c r="L51" s="17"/>
      <c r="M51" s="17">
        <v>18.75</v>
      </c>
      <c r="N51" s="17"/>
      <c r="O51" s="17"/>
      <c r="P51" s="17"/>
      <c r="Q51" s="23"/>
      <c r="R51" s="17"/>
      <c r="S51" s="17"/>
      <c r="T51" s="17"/>
      <c r="U51" s="17"/>
      <c r="V51" s="17"/>
      <c r="W51" s="17"/>
      <c r="X51" s="17"/>
    </row>
    <row r="52" s="1" customFormat="1" ht="18.75" customHeight="1" spans="1:24">
      <c r="A52" s="9" t="s">
        <v>54</v>
      </c>
      <c r="B52" s="9" t="s">
        <v>239</v>
      </c>
      <c r="C52" s="10" t="s">
        <v>197</v>
      </c>
      <c r="D52" s="9" t="s">
        <v>112</v>
      </c>
      <c r="E52" s="9" t="s">
        <v>81</v>
      </c>
      <c r="F52" s="9" t="s">
        <v>198</v>
      </c>
      <c r="G52" s="9" t="s">
        <v>197</v>
      </c>
      <c r="H52" s="17">
        <v>0.84</v>
      </c>
      <c r="I52" s="17">
        <v>0.84</v>
      </c>
      <c r="J52" s="17"/>
      <c r="K52" s="17"/>
      <c r="L52" s="17"/>
      <c r="M52" s="17">
        <v>0.84</v>
      </c>
      <c r="N52" s="17"/>
      <c r="O52" s="17"/>
      <c r="P52" s="17"/>
      <c r="Q52" s="23"/>
      <c r="R52" s="17"/>
      <c r="S52" s="17"/>
      <c r="T52" s="17"/>
      <c r="U52" s="17"/>
      <c r="V52" s="17"/>
      <c r="W52" s="17"/>
      <c r="X52" s="17"/>
    </row>
    <row r="53" s="1" customFormat="1" ht="18.75" customHeight="1" spans="1:24">
      <c r="A53" s="9" t="s">
        <v>54</v>
      </c>
      <c r="B53" s="9" t="s">
        <v>240</v>
      </c>
      <c r="C53" s="10" t="s">
        <v>241</v>
      </c>
      <c r="D53" s="9" t="s">
        <v>112</v>
      </c>
      <c r="E53" s="9" t="s">
        <v>81</v>
      </c>
      <c r="F53" s="9" t="s">
        <v>235</v>
      </c>
      <c r="G53" s="9" t="s">
        <v>236</v>
      </c>
      <c r="H53" s="17">
        <v>18.48</v>
      </c>
      <c r="I53" s="17">
        <v>18.48</v>
      </c>
      <c r="J53" s="17"/>
      <c r="K53" s="17"/>
      <c r="L53" s="17"/>
      <c r="M53" s="17">
        <v>18.48</v>
      </c>
      <c r="N53" s="17"/>
      <c r="O53" s="17"/>
      <c r="P53" s="17"/>
      <c r="Q53" s="23"/>
      <c r="R53" s="17"/>
      <c r="S53" s="17"/>
      <c r="T53" s="17"/>
      <c r="U53" s="17"/>
      <c r="V53" s="17"/>
      <c r="W53" s="17"/>
      <c r="X53" s="17"/>
    </row>
    <row r="54" s="1" customFormat="1" ht="18.75" customHeight="1" spans="1:24">
      <c r="A54" s="9" t="s">
        <v>54</v>
      </c>
      <c r="B54" s="9" t="s">
        <v>240</v>
      </c>
      <c r="C54" s="10" t="s">
        <v>241</v>
      </c>
      <c r="D54" s="9" t="s">
        <v>112</v>
      </c>
      <c r="E54" s="9" t="s">
        <v>81</v>
      </c>
      <c r="F54" s="9" t="s">
        <v>235</v>
      </c>
      <c r="G54" s="9" t="s">
        <v>236</v>
      </c>
      <c r="H54" s="17">
        <v>6.72</v>
      </c>
      <c r="I54" s="17">
        <v>6.72</v>
      </c>
      <c r="J54" s="17"/>
      <c r="K54" s="17"/>
      <c r="L54" s="17"/>
      <c r="M54" s="17">
        <v>6.72</v>
      </c>
      <c r="N54" s="17"/>
      <c r="O54" s="17"/>
      <c r="P54" s="17"/>
      <c r="Q54" s="23"/>
      <c r="R54" s="17"/>
      <c r="S54" s="17"/>
      <c r="T54" s="17"/>
      <c r="U54" s="17"/>
      <c r="V54" s="17"/>
      <c r="W54" s="17"/>
      <c r="X54" s="17"/>
    </row>
    <row r="55" s="1" customFormat="1" ht="18.75" customHeight="1" spans="1:24">
      <c r="A55" s="9" t="s">
        <v>54</v>
      </c>
      <c r="B55" s="9" t="s">
        <v>242</v>
      </c>
      <c r="C55" s="10" t="s">
        <v>218</v>
      </c>
      <c r="D55" s="9" t="s">
        <v>112</v>
      </c>
      <c r="E55" s="9" t="s">
        <v>81</v>
      </c>
      <c r="F55" s="9" t="s">
        <v>219</v>
      </c>
      <c r="G55" s="9" t="s">
        <v>220</v>
      </c>
      <c r="H55" s="17">
        <v>8.4</v>
      </c>
      <c r="I55" s="17">
        <v>8.4</v>
      </c>
      <c r="J55" s="17"/>
      <c r="K55" s="17"/>
      <c r="L55" s="17"/>
      <c r="M55" s="17">
        <v>8.4</v>
      </c>
      <c r="N55" s="17"/>
      <c r="O55" s="17"/>
      <c r="P55" s="17"/>
      <c r="Q55" s="23"/>
      <c r="R55" s="17"/>
      <c r="S55" s="17"/>
      <c r="T55" s="17"/>
      <c r="U55" s="17"/>
      <c r="V55" s="17"/>
      <c r="W55" s="17"/>
      <c r="X55" s="17"/>
    </row>
    <row r="56" s="1" customFormat="1" ht="18.75" customHeight="1" spans="1:24">
      <c r="A56" s="9" t="s">
        <v>54</v>
      </c>
      <c r="B56" s="9" t="s">
        <v>243</v>
      </c>
      <c r="C56" s="10" t="s">
        <v>224</v>
      </c>
      <c r="D56" s="9" t="s">
        <v>112</v>
      </c>
      <c r="E56" s="9" t="s">
        <v>81</v>
      </c>
      <c r="F56" s="9" t="s">
        <v>225</v>
      </c>
      <c r="G56" s="9" t="s">
        <v>226</v>
      </c>
      <c r="H56" s="17">
        <v>1.82</v>
      </c>
      <c r="I56" s="17">
        <v>1.82</v>
      </c>
      <c r="J56" s="17"/>
      <c r="K56" s="17"/>
      <c r="L56" s="17"/>
      <c r="M56" s="17">
        <v>1.82</v>
      </c>
      <c r="N56" s="17"/>
      <c r="O56" s="17"/>
      <c r="P56" s="17"/>
      <c r="Q56" s="23"/>
      <c r="R56" s="17"/>
      <c r="S56" s="17"/>
      <c r="T56" s="17"/>
      <c r="U56" s="17"/>
      <c r="V56" s="17"/>
      <c r="W56" s="17"/>
      <c r="X56" s="17"/>
    </row>
    <row r="57" s="1" customFormat="1" ht="18.75" customHeight="1" spans="1:24">
      <c r="A57" s="9" t="s">
        <v>56</v>
      </c>
      <c r="B57" s="9" t="s">
        <v>244</v>
      </c>
      <c r="C57" s="10" t="s">
        <v>234</v>
      </c>
      <c r="D57" s="9" t="s">
        <v>80</v>
      </c>
      <c r="E57" s="9" t="s">
        <v>81</v>
      </c>
      <c r="F57" s="9" t="s">
        <v>170</v>
      </c>
      <c r="G57" s="9" t="s">
        <v>171</v>
      </c>
      <c r="H57" s="17">
        <v>29.7984</v>
      </c>
      <c r="I57" s="17">
        <v>29.7984</v>
      </c>
      <c r="J57" s="17"/>
      <c r="K57" s="17"/>
      <c r="L57" s="17"/>
      <c r="M57" s="17">
        <v>29.7984</v>
      </c>
      <c r="N57" s="17"/>
      <c r="O57" s="17"/>
      <c r="P57" s="17"/>
      <c r="Q57" s="23"/>
      <c r="R57" s="17"/>
      <c r="S57" s="17"/>
      <c r="T57" s="17"/>
      <c r="U57" s="17"/>
      <c r="V57" s="17"/>
      <c r="W57" s="17"/>
      <c r="X57" s="17"/>
    </row>
    <row r="58" s="1" customFormat="1" ht="18.75" customHeight="1" spans="1:24">
      <c r="A58" s="9" t="s">
        <v>56</v>
      </c>
      <c r="B58" s="9" t="s">
        <v>244</v>
      </c>
      <c r="C58" s="10" t="s">
        <v>234</v>
      </c>
      <c r="D58" s="9" t="s">
        <v>80</v>
      </c>
      <c r="E58" s="9" t="s">
        <v>81</v>
      </c>
      <c r="F58" s="9" t="s">
        <v>172</v>
      </c>
      <c r="G58" s="9" t="s">
        <v>173</v>
      </c>
      <c r="H58" s="17">
        <v>2.304</v>
      </c>
      <c r="I58" s="17">
        <v>2.304</v>
      </c>
      <c r="J58" s="17"/>
      <c r="K58" s="17"/>
      <c r="L58" s="17"/>
      <c r="M58" s="17">
        <v>2.304</v>
      </c>
      <c r="N58" s="17"/>
      <c r="O58" s="17"/>
      <c r="P58" s="17"/>
      <c r="Q58" s="23"/>
      <c r="R58" s="17"/>
      <c r="S58" s="17"/>
      <c r="T58" s="17"/>
      <c r="U58" s="17"/>
      <c r="V58" s="17"/>
      <c r="W58" s="17"/>
      <c r="X58" s="17"/>
    </row>
    <row r="59" s="1" customFormat="1" ht="18.75" customHeight="1" spans="1:24">
      <c r="A59" s="9" t="s">
        <v>56</v>
      </c>
      <c r="B59" s="9" t="s">
        <v>244</v>
      </c>
      <c r="C59" s="10" t="s">
        <v>234</v>
      </c>
      <c r="D59" s="9" t="s">
        <v>80</v>
      </c>
      <c r="E59" s="9" t="s">
        <v>81</v>
      </c>
      <c r="F59" s="9" t="s">
        <v>172</v>
      </c>
      <c r="G59" s="9" t="s">
        <v>173</v>
      </c>
      <c r="H59" s="17">
        <v>4.8</v>
      </c>
      <c r="I59" s="17">
        <v>4.8</v>
      </c>
      <c r="J59" s="17"/>
      <c r="K59" s="17"/>
      <c r="L59" s="17"/>
      <c r="M59" s="17">
        <v>4.8</v>
      </c>
      <c r="N59" s="17"/>
      <c r="O59" s="17"/>
      <c r="P59" s="17"/>
      <c r="Q59" s="23"/>
      <c r="R59" s="17"/>
      <c r="S59" s="17"/>
      <c r="T59" s="17"/>
      <c r="U59" s="17"/>
      <c r="V59" s="17"/>
      <c r="W59" s="17"/>
      <c r="X59" s="17"/>
    </row>
    <row r="60" s="1" customFormat="1" ht="18.75" customHeight="1" spans="1:24">
      <c r="A60" s="9" t="s">
        <v>56</v>
      </c>
      <c r="B60" s="9" t="s">
        <v>244</v>
      </c>
      <c r="C60" s="10" t="s">
        <v>234</v>
      </c>
      <c r="D60" s="9" t="s">
        <v>80</v>
      </c>
      <c r="E60" s="9" t="s">
        <v>81</v>
      </c>
      <c r="F60" s="9" t="s">
        <v>235</v>
      </c>
      <c r="G60" s="9" t="s">
        <v>236</v>
      </c>
      <c r="H60" s="17">
        <v>24</v>
      </c>
      <c r="I60" s="17">
        <v>24</v>
      </c>
      <c r="J60" s="17"/>
      <c r="K60" s="17"/>
      <c r="L60" s="17"/>
      <c r="M60" s="17">
        <v>24</v>
      </c>
      <c r="N60" s="17"/>
      <c r="O60" s="17"/>
      <c r="P60" s="17"/>
      <c r="Q60" s="23"/>
      <c r="R60" s="17"/>
      <c r="S60" s="17"/>
      <c r="T60" s="17"/>
      <c r="U60" s="17"/>
      <c r="V60" s="17"/>
      <c r="W60" s="17"/>
      <c r="X60" s="17"/>
    </row>
    <row r="61" s="1" customFormat="1" ht="18.75" customHeight="1" spans="1:24">
      <c r="A61" s="9" t="s">
        <v>56</v>
      </c>
      <c r="B61" s="9" t="s">
        <v>244</v>
      </c>
      <c r="C61" s="10" t="s">
        <v>234</v>
      </c>
      <c r="D61" s="9" t="s">
        <v>80</v>
      </c>
      <c r="E61" s="9" t="s">
        <v>81</v>
      </c>
      <c r="F61" s="9" t="s">
        <v>235</v>
      </c>
      <c r="G61" s="9" t="s">
        <v>236</v>
      </c>
      <c r="H61" s="17">
        <v>12.528</v>
      </c>
      <c r="I61" s="17">
        <v>12.528</v>
      </c>
      <c r="J61" s="17"/>
      <c r="K61" s="17"/>
      <c r="L61" s="17"/>
      <c r="M61" s="17">
        <v>12.528</v>
      </c>
      <c r="N61" s="17"/>
      <c r="O61" s="17"/>
      <c r="P61" s="17"/>
      <c r="Q61" s="23"/>
      <c r="R61" s="17"/>
      <c r="S61" s="17"/>
      <c r="T61" s="17"/>
      <c r="U61" s="17"/>
      <c r="V61" s="17"/>
      <c r="W61" s="17"/>
      <c r="X61" s="17"/>
    </row>
    <row r="62" s="1" customFormat="1" ht="18.75" customHeight="1" spans="1:24">
      <c r="A62" s="9" t="s">
        <v>56</v>
      </c>
      <c r="B62" s="9" t="s">
        <v>245</v>
      </c>
      <c r="C62" s="10" t="s">
        <v>177</v>
      </c>
      <c r="D62" s="9" t="s">
        <v>80</v>
      </c>
      <c r="E62" s="9" t="s">
        <v>81</v>
      </c>
      <c r="F62" s="9" t="s">
        <v>178</v>
      </c>
      <c r="G62" s="9" t="s">
        <v>179</v>
      </c>
      <c r="H62" s="17">
        <v>0.830304</v>
      </c>
      <c r="I62" s="17">
        <v>0.830304</v>
      </c>
      <c r="J62" s="17"/>
      <c r="K62" s="17"/>
      <c r="L62" s="17"/>
      <c r="M62" s="17">
        <v>0.830304</v>
      </c>
      <c r="N62" s="17"/>
      <c r="O62" s="17"/>
      <c r="P62" s="17"/>
      <c r="Q62" s="23"/>
      <c r="R62" s="17"/>
      <c r="S62" s="17"/>
      <c r="T62" s="17"/>
      <c r="U62" s="17"/>
      <c r="V62" s="17"/>
      <c r="W62" s="17"/>
      <c r="X62" s="17"/>
    </row>
    <row r="63" s="1" customFormat="1" ht="18.75" customHeight="1" spans="1:24">
      <c r="A63" s="9" t="s">
        <v>56</v>
      </c>
      <c r="B63" s="9" t="s">
        <v>245</v>
      </c>
      <c r="C63" s="10" t="s">
        <v>177</v>
      </c>
      <c r="D63" s="9" t="s">
        <v>90</v>
      </c>
      <c r="E63" s="9" t="s">
        <v>91</v>
      </c>
      <c r="F63" s="9" t="s">
        <v>180</v>
      </c>
      <c r="G63" s="9" t="s">
        <v>181</v>
      </c>
      <c r="H63" s="17">
        <v>13.284864</v>
      </c>
      <c r="I63" s="17">
        <v>13.284864</v>
      </c>
      <c r="J63" s="17"/>
      <c r="K63" s="17"/>
      <c r="L63" s="17"/>
      <c r="M63" s="17">
        <v>13.284864</v>
      </c>
      <c r="N63" s="17"/>
      <c r="O63" s="17"/>
      <c r="P63" s="17"/>
      <c r="Q63" s="23"/>
      <c r="R63" s="17"/>
      <c r="S63" s="17"/>
      <c r="T63" s="17"/>
      <c r="U63" s="17"/>
      <c r="V63" s="17"/>
      <c r="W63" s="17"/>
      <c r="X63" s="17"/>
    </row>
    <row r="64" s="1" customFormat="1" ht="18.75" customHeight="1" spans="1:24">
      <c r="A64" s="9" t="s">
        <v>56</v>
      </c>
      <c r="B64" s="9" t="s">
        <v>245</v>
      </c>
      <c r="C64" s="10" t="s">
        <v>177</v>
      </c>
      <c r="D64" s="9" t="s">
        <v>102</v>
      </c>
      <c r="E64" s="9" t="s">
        <v>103</v>
      </c>
      <c r="F64" s="9" t="s">
        <v>182</v>
      </c>
      <c r="G64" s="9" t="s">
        <v>183</v>
      </c>
      <c r="H64" s="17">
        <v>6.891523</v>
      </c>
      <c r="I64" s="17">
        <v>6.891523</v>
      </c>
      <c r="J64" s="17"/>
      <c r="K64" s="17"/>
      <c r="L64" s="17"/>
      <c r="M64" s="17">
        <v>6.891523</v>
      </c>
      <c r="N64" s="17"/>
      <c r="O64" s="17"/>
      <c r="P64" s="17"/>
      <c r="Q64" s="23"/>
      <c r="R64" s="17"/>
      <c r="S64" s="17"/>
      <c r="T64" s="17"/>
      <c r="U64" s="17"/>
      <c r="V64" s="17"/>
      <c r="W64" s="17"/>
      <c r="X64" s="17"/>
    </row>
    <row r="65" s="1" customFormat="1" ht="18.75" customHeight="1" spans="1:24">
      <c r="A65" s="9" t="s">
        <v>56</v>
      </c>
      <c r="B65" s="9" t="s">
        <v>245</v>
      </c>
      <c r="C65" s="10" t="s">
        <v>177</v>
      </c>
      <c r="D65" s="9" t="s">
        <v>104</v>
      </c>
      <c r="E65" s="9" t="s">
        <v>105</v>
      </c>
      <c r="F65" s="9" t="s">
        <v>184</v>
      </c>
      <c r="G65" s="9" t="s">
        <v>185</v>
      </c>
      <c r="H65" s="17">
        <v>3.329519</v>
      </c>
      <c r="I65" s="17">
        <v>3.329519</v>
      </c>
      <c r="J65" s="17"/>
      <c r="K65" s="17"/>
      <c r="L65" s="17"/>
      <c r="M65" s="17">
        <v>3.329519</v>
      </c>
      <c r="N65" s="17"/>
      <c r="O65" s="17"/>
      <c r="P65" s="17"/>
      <c r="Q65" s="23"/>
      <c r="R65" s="17"/>
      <c r="S65" s="17"/>
      <c r="T65" s="17"/>
      <c r="U65" s="17"/>
      <c r="V65" s="17"/>
      <c r="W65" s="17"/>
      <c r="X65" s="17"/>
    </row>
    <row r="66" s="1" customFormat="1" ht="18.75" customHeight="1" spans="1:24">
      <c r="A66" s="9" t="s">
        <v>56</v>
      </c>
      <c r="B66" s="9" t="s">
        <v>245</v>
      </c>
      <c r="C66" s="10" t="s">
        <v>177</v>
      </c>
      <c r="D66" s="9" t="s">
        <v>106</v>
      </c>
      <c r="E66" s="9" t="s">
        <v>107</v>
      </c>
      <c r="F66" s="9" t="s">
        <v>178</v>
      </c>
      <c r="G66" s="9" t="s">
        <v>179</v>
      </c>
      <c r="H66" s="17">
        <v>0.2824</v>
      </c>
      <c r="I66" s="17">
        <v>0.2824</v>
      </c>
      <c r="J66" s="17"/>
      <c r="K66" s="17"/>
      <c r="L66" s="17"/>
      <c r="M66" s="17">
        <v>0.2824</v>
      </c>
      <c r="N66" s="17"/>
      <c r="O66" s="17"/>
      <c r="P66" s="17"/>
      <c r="Q66" s="23"/>
      <c r="R66" s="17"/>
      <c r="S66" s="17"/>
      <c r="T66" s="17"/>
      <c r="U66" s="17"/>
      <c r="V66" s="17"/>
      <c r="W66" s="17"/>
      <c r="X66" s="17"/>
    </row>
    <row r="67" s="1" customFormat="1" ht="18.75" customHeight="1" spans="1:24">
      <c r="A67" s="9" t="s">
        <v>56</v>
      </c>
      <c r="B67" s="9" t="s">
        <v>245</v>
      </c>
      <c r="C67" s="10" t="s">
        <v>177</v>
      </c>
      <c r="D67" s="9" t="s">
        <v>106</v>
      </c>
      <c r="E67" s="9" t="s">
        <v>107</v>
      </c>
      <c r="F67" s="9" t="s">
        <v>178</v>
      </c>
      <c r="G67" s="9" t="s">
        <v>179</v>
      </c>
      <c r="H67" s="17">
        <v>0.315516</v>
      </c>
      <c r="I67" s="17">
        <v>0.315516</v>
      </c>
      <c r="J67" s="17"/>
      <c r="K67" s="17"/>
      <c r="L67" s="17"/>
      <c r="M67" s="17">
        <v>0.315516</v>
      </c>
      <c r="N67" s="17"/>
      <c r="O67" s="17"/>
      <c r="P67" s="17"/>
      <c r="Q67" s="23"/>
      <c r="R67" s="17"/>
      <c r="S67" s="17"/>
      <c r="T67" s="17"/>
      <c r="U67" s="17"/>
      <c r="V67" s="17"/>
      <c r="W67" s="17"/>
      <c r="X67" s="17"/>
    </row>
    <row r="68" s="1" customFormat="1" ht="18.75" customHeight="1" spans="1:24">
      <c r="A68" s="9" t="s">
        <v>56</v>
      </c>
      <c r="B68" s="9" t="s">
        <v>246</v>
      </c>
      <c r="C68" s="10" t="s">
        <v>122</v>
      </c>
      <c r="D68" s="9" t="s">
        <v>121</v>
      </c>
      <c r="E68" s="9" t="s">
        <v>122</v>
      </c>
      <c r="F68" s="9" t="s">
        <v>187</v>
      </c>
      <c r="G68" s="9" t="s">
        <v>122</v>
      </c>
      <c r="H68" s="17">
        <v>9.7836</v>
      </c>
      <c r="I68" s="17">
        <v>9.7836</v>
      </c>
      <c r="J68" s="17"/>
      <c r="K68" s="17"/>
      <c r="L68" s="17"/>
      <c r="M68" s="17">
        <v>9.7836</v>
      </c>
      <c r="N68" s="17"/>
      <c r="O68" s="17"/>
      <c r="P68" s="17"/>
      <c r="Q68" s="23"/>
      <c r="R68" s="17"/>
      <c r="S68" s="17"/>
      <c r="T68" s="17"/>
      <c r="U68" s="17"/>
      <c r="V68" s="17"/>
      <c r="W68" s="17"/>
      <c r="X68" s="17"/>
    </row>
    <row r="69" s="1" customFormat="1" ht="18.75" customHeight="1" spans="1:24">
      <c r="A69" s="9" t="s">
        <v>56</v>
      </c>
      <c r="B69" s="9" t="s">
        <v>247</v>
      </c>
      <c r="C69" s="10" t="s">
        <v>197</v>
      </c>
      <c r="D69" s="9" t="s">
        <v>80</v>
      </c>
      <c r="E69" s="9" t="s">
        <v>81</v>
      </c>
      <c r="F69" s="9" t="s">
        <v>198</v>
      </c>
      <c r="G69" s="9" t="s">
        <v>197</v>
      </c>
      <c r="H69" s="17">
        <v>0.48</v>
      </c>
      <c r="I69" s="17">
        <v>0.48</v>
      </c>
      <c r="J69" s="17"/>
      <c r="K69" s="17"/>
      <c r="L69" s="17"/>
      <c r="M69" s="17">
        <v>0.48</v>
      </c>
      <c r="N69" s="17"/>
      <c r="O69" s="17"/>
      <c r="P69" s="17"/>
      <c r="Q69" s="23"/>
      <c r="R69" s="17"/>
      <c r="S69" s="17"/>
      <c r="T69" s="17"/>
      <c r="U69" s="17"/>
      <c r="V69" s="17"/>
      <c r="W69" s="17"/>
      <c r="X69" s="17"/>
    </row>
    <row r="70" s="1" customFormat="1" ht="18.75" customHeight="1" spans="1:24">
      <c r="A70" s="9" t="s">
        <v>56</v>
      </c>
      <c r="B70" s="9" t="s">
        <v>248</v>
      </c>
      <c r="C70" s="10" t="s">
        <v>241</v>
      </c>
      <c r="D70" s="9" t="s">
        <v>80</v>
      </c>
      <c r="E70" s="9" t="s">
        <v>81</v>
      </c>
      <c r="F70" s="9" t="s">
        <v>235</v>
      </c>
      <c r="G70" s="9" t="s">
        <v>236</v>
      </c>
      <c r="H70" s="17">
        <v>3.84</v>
      </c>
      <c r="I70" s="17">
        <v>3.84</v>
      </c>
      <c r="J70" s="17"/>
      <c r="K70" s="17"/>
      <c r="L70" s="17"/>
      <c r="M70" s="17">
        <v>3.84</v>
      </c>
      <c r="N70" s="17"/>
      <c r="O70" s="17"/>
      <c r="P70" s="17"/>
      <c r="Q70" s="23"/>
      <c r="R70" s="17"/>
      <c r="S70" s="17"/>
      <c r="T70" s="17"/>
      <c r="U70" s="17"/>
      <c r="V70" s="17"/>
      <c r="W70" s="17"/>
      <c r="X70" s="17"/>
    </row>
    <row r="71" s="1" customFormat="1" ht="18.75" customHeight="1" spans="1:24">
      <c r="A71" s="9" t="s">
        <v>56</v>
      </c>
      <c r="B71" s="9" t="s">
        <v>248</v>
      </c>
      <c r="C71" s="10" t="s">
        <v>241</v>
      </c>
      <c r="D71" s="9" t="s">
        <v>80</v>
      </c>
      <c r="E71" s="9" t="s">
        <v>81</v>
      </c>
      <c r="F71" s="9" t="s">
        <v>235</v>
      </c>
      <c r="G71" s="9" t="s">
        <v>236</v>
      </c>
      <c r="H71" s="17">
        <v>10.56</v>
      </c>
      <c r="I71" s="17">
        <v>10.56</v>
      </c>
      <c r="J71" s="17"/>
      <c r="K71" s="17"/>
      <c r="L71" s="17"/>
      <c r="M71" s="17">
        <v>10.56</v>
      </c>
      <c r="N71" s="17"/>
      <c r="O71" s="17"/>
      <c r="P71" s="17"/>
      <c r="Q71" s="23"/>
      <c r="R71" s="17"/>
      <c r="S71" s="17"/>
      <c r="T71" s="17"/>
      <c r="U71" s="17"/>
      <c r="V71" s="17"/>
      <c r="W71" s="17"/>
      <c r="X71" s="17"/>
    </row>
    <row r="72" s="1" customFormat="1" ht="18.75" customHeight="1" spans="1:24">
      <c r="A72" s="9" t="s">
        <v>56</v>
      </c>
      <c r="B72" s="9" t="s">
        <v>249</v>
      </c>
      <c r="C72" s="10" t="s">
        <v>218</v>
      </c>
      <c r="D72" s="9" t="s">
        <v>80</v>
      </c>
      <c r="E72" s="9" t="s">
        <v>81</v>
      </c>
      <c r="F72" s="9" t="s">
        <v>219</v>
      </c>
      <c r="G72" s="9" t="s">
        <v>220</v>
      </c>
      <c r="H72" s="17">
        <v>4.8</v>
      </c>
      <c r="I72" s="17">
        <v>4.8</v>
      </c>
      <c r="J72" s="17"/>
      <c r="K72" s="17"/>
      <c r="L72" s="17"/>
      <c r="M72" s="17">
        <v>4.8</v>
      </c>
      <c r="N72" s="17"/>
      <c r="O72" s="17"/>
      <c r="P72" s="17"/>
      <c r="Q72" s="23"/>
      <c r="R72" s="17"/>
      <c r="S72" s="17"/>
      <c r="T72" s="17"/>
      <c r="U72" s="17"/>
      <c r="V72" s="17"/>
      <c r="W72" s="17"/>
      <c r="X72" s="17"/>
    </row>
    <row r="73" s="1" customFormat="1" ht="18.75" customHeight="1" spans="1:24">
      <c r="A73" s="9" t="s">
        <v>56</v>
      </c>
      <c r="B73" s="9" t="s">
        <v>250</v>
      </c>
      <c r="C73" s="10" t="s">
        <v>224</v>
      </c>
      <c r="D73" s="9" t="s">
        <v>80</v>
      </c>
      <c r="E73" s="9" t="s">
        <v>81</v>
      </c>
      <c r="F73" s="9" t="s">
        <v>225</v>
      </c>
      <c r="G73" s="9" t="s">
        <v>226</v>
      </c>
      <c r="H73" s="17">
        <v>1.04</v>
      </c>
      <c r="I73" s="17">
        <v>1.04</v>
      </c>
      <c r="J73" s="17"/>
      <c r="K73" s="17"/>
      <c r="L73" s="17"/>
      <c r="M73" s="17">
        <v>1.04</v>
      </c>
      <c r="N73" s="17"/>
      <c r="O73" s="17"/>
      <c r="P73" s="17"/>
      <c r="Q73" s="23"/>
      <c r="R73" s="17"/>
      <c r="S73" s="17"/>
      <c r="T73" s="17"/>
      <c r="U73" s="17"/>
      <c r="V73" s="17"/>
      <c r="W73" s="17"/>
      <c r="X73" s="17"/>
    </row>
    <row r="74" s="1" customFormat="1" ht="18.75" customHeight="1" spans="1:24">
      <c r="A74" s="9" t="s">
        <v>58</v>
      </c>
      <c r="B74" s="9" t="s">
        <v>251</v>
      </c>
      <c r="C74" s="10" t="s">
        <v>218</v>
      </c>
      <c r="D74" s="9" t="s">
        <v>80</v>
      </c>
      <c r="E74" s="9" t="s">
        <v>81</v>
      </c>
      <c r="F74" s="9" t="s">
        <v>219</v>
      </c>
      <c r="G74" s="9" t="s">
        <v>220</v>
      </c>
      <c r="H74" s="17">
        <v>3</v>
      </c>
      <c r="I74" s="17">
        <v>3</v>
      </c>
      <c r="J74" s="17"/>
      <c r="K74" s="17"/>
      <c r="L74" s="17"/>
      <c r="M74" s="17">
        <v>3</v>
      </c>
      <c r="N74" s="17"/>
      <c r="O74" s="17"/>
      <c r="P74" s="17"/>
      <c r="Q74" s="23"/>
      <c r="R74" s="17"/>
      <c r="S74" s="17"/>
      <c r="T74" s="17"/>
      <c r="U74" s="17"/>
      <c r="V74" s="17"/>
      <c r="W74" s="17"/>
      <c r="X74" s="17"/>
    </row>
    <row r="75" s="1" customFormat="1" ht="18.75" customHeight="1" spans="1:24">
      <c r="A75" s="9" t="s">
        <v>58</v>
      </c>
      <c r="B75" s="9" t="s">
        <v>252</v>
      </c>
      <c r="C75" s="10" t="s">
        <v>197</v>
      </c>
      <c r="D75" s="9" t="s">
        <v>80</v>
      </c>
      <c r="E75" s="9" t="s">
        <v>81</v>
      </c>
      <c r="F75" s="9" t="s">
        <v>198</v>
      </c>
      <c r="G75" s="9" t="s">
        <v>197</v>
      </c>
      <c r="H75" s="17">
        <v>0.3</v>
      </c>
      <c r="I75" s="17">
        <v>0.3</v>
      </c>
      <c r="J75" s="17"/>
      <c r="K75" s="17"/>
      <c r="L75" s="17"/>
      <c r="M75" s="17">
        <v>0.3</v>
      </c>
      <c r="N75" s="17"/>
      <c r="O75" s="17"/>
      <c r="P75" s="17"/>
      <c r="Q75" s="23"/>
      <c r="R75" s="17"/>
      <c r="S75" s="17"/>
      <c r="T75" s="17"/>
      <c r="U75" s="17"/>
      <c r="V75" s="17"/>
      <c r="W75" s="17"/>
      <c r="X75" s="17"/>
    </row>
    <row r="76" s="1" customFormat="1" ht="18.75" customHeight="1" spans="1:24">
      <c r="A76" s="9" t="s">
        <v>58</v>
      </c>
      <c r="B76" s="9" t="s">
        <v>253</v>
      </c>
      <c r="C76" s="10" t="s">
        <v>241</v>
      </c>
      <c r="D76" s="9" t="s">
        <v>80</v>
      </c>
      <c r="E76" s="9" t="s">
        <v>81</v>
      </c>
      <c r="F76" s="9" t="s">
        <v>235</v>
      </c>
      <c r="G76" s="9" t="s">
        <v>236</v>
      </c>
      <c r="H76" s="17">
        <v>6.6</v>
      </c>
      <c r="I76" s="17">
        <v>6.6</v>
      </c>
      <c r="J76" s="17"/>
      <c r="K76" s="17"/>
      <c r="L76" s="17"/>
      <c r="M76" s="17">
        <v>6.6</v>
      </c>
      <c r="N76" s="17"/>
      <c r="O76" s="17"/>
      <c r="P76" s="17"/>
      <c r="Q76" s="23"/>
      <c r="R76" s="17"/>
      <c r="S76" s="17"/>
      <c r="T76" s="17"/>
      <c r="U76" s="17"/>
      <c r="V76" s="17"/>
      <c r="W76" s="17"/>
      <c r="X76" s="17"/>
    </row>
    <row r="77" s="1" customFormat="1" ht="18.75" customHeight="1" spans="1:24">
      <c r="A77" s="9" t="s">
        <v>58</v>
      </c>
      <c r="B77" s="9" t="s">
        <v>253</v>
      </c>
      <c r="C77" s="10" t="s">
        <v>241</v>
      </c>
      <c r="D77" s="9" t="s">
        <v>80</v>
      </c>
      <c r="E77" s="9" t="s">
        <v>81</v>
      </c>
      <c r="F77" s="9" t="s">
        <v>235</v>
      </c>
      <c r="G77" s="9" t="s">
        <v>236</v>
      </c>
      <c r="H77" s="17">
        <v>2.4</v>
      </c>
      <c r="I77" s="17">
        <v>2.4</v>
      </c>
      <c r="J77" s="17"/>
      <c r="K77" s="17"/>
      <c r="L77" s="17"/>
      <c r="M77" s="17">
        <v>2.4</v>
      </c>
      <c r="N77" s="17"/>
      <c r="O77" s="17"/>
      <c r="P77" s="17"/>
      <c r="Q77" s="23"/>
      <c r="R77" s="17"/>
      <c r="S77" s="17"/>
      <c r="T77" s="17"/>
      <c r="U77" s="17"/>
      <c r="V77" s="17"/>
      <c r="W77" s="17"/>
      <c r="X77" s="17"/>
    </row>
    <row r="78" s="1" customFormat="1" ht="18.75" customHeight="1" spans="1:24">
      <c r="A78" s="9" t="s">
        <v>58</v>
      </c>
      <c r="B78" s="9" t="s">
        <v>254</v>
      </c>
      <c r="C78" s="10" t="s">
        <v>234</v>
      </c>
      <c r="D78" s="9" t="s">
        <v>80</v>
      </c>
      <c r="E78" s="9" t="s">
        <v>81</v>
      </c>
      <c r="F78" s="9" t="s">
        <v>170</v>
      </c>
      <c r="G78" s="9" t="s">
        <v>171</v>
      </c>
      <c r="H78" s="17">
        <v>17.5944</v>
      </c>
      <c r="I78" s="17">
        <v>17.5944</v>
      </c>
      <c r="J78" s="17"/>
      <c r="K78" s="17"/>
      <c r="L78" s="17"/>
      <c r="M78" s="17">
        <v>17.5944</v>
      </c>
      <c r="N78" s="17"/>
      <c r="O78" s="17"/>
      <c r="P78" s="17"/>
      <c r="Q78" s="23"/>
      <c r="R78" s="17"/>
      <c r="S78" s="17"/>
      <c r="T78" s="17"/>
      <c r="U78" s="17"/>
      <c r="V78" s="17"/>
      <c r="W78" s="17"/>
      <c r="X78" s="17"/>
    </row>
    <row r="79" s="1" customFormat="1" ht="18.75" customHeight="1" spans="1:24">
      <c r="A79" s="9" t="s">
        <v>58</v>
      </c>
      <c r="B79" s="9" t="s">
        <v>254</v>
      </c>
      <c r="C79" s="10" t="s">
        <v>234</v>
      </c>
      <c r="D79" s="9" t="s">
        <v>80</v>
      </c>
      <c r="E79" s="9" t="s">
        <v>81</v>
      </c>
      <c r="F79" s="9" t="s">
        <v>172</v>
      </c>
      <c r="G79" s="9" t="s">
        <v>173</v>
      </c>
      <c r="H79" s="17">
        <v>1.386</v>
      </c>
      <c r="I79" s="17">
        <v>1.386</v>
      </c>
      <c r="J79" s="17"/>
      <c r="K79" s="17"/>
      <c r="L79" s="17"/>
      <c r="M79" s="17">
        <v>1.386</v>
      </c>
      <c r="N79" s="17"/>
      <c r="O79" s="17"/>
      <c r="P79" s="17"/>
      <c r="Q79" s="23"/>
      <c r="R79" s="17"/>
      <c r="S79" s="17"/>
      <c r="T79" s="17"/>
      <c r="U79" s="17"/>
      <c r="V79" s="17"/>
      <c r="W79" s="17"/>
      <c r="X79" s="17"/>
    </row>
    <row r="80" s="1" customFormat="1" ht="18.75" customHeight="1" spans="1:24">
      <c r="A80" s="9" t="s">
        <v>58</v>
      </c>
      <c r="B80" s="9" t="s">
        <v>254</v>
      </c>
      <c r="C80" s="10" t="s">
        <v>234</v>
      </c>
      <c r="D80" s="9" t="s">
        <v>80</v>
      </c>
      <c r="E80" s="9" t="s">
        <v>81</v>
      </c>
      <c r="F80" s="9" t="s">
        <v>172</v>
      </c>
      <c r="G80" s="9" t="s">
        <v>173</v>
      </c>
      <c r="H80" s="17">
        <v>3</v>
      </c>
      <c r="I80" s="17">
        <v>3</v>
      </c>
      <c r="J80" s="17"/>
      <c r="K80" s="17"/>
      <c r="L80" s="17"/>
      <c r="M80" s="17">
        <v>3</v>
      </c>
      <c r="N80" s="17"/>
      <c r="O80" s="17"/>
      <c r="P80" s="17"/>
      <c r="Q80" s="23"/>
      <c r="R80" s="17"/>
      <c r="S80" s="17"/>
      <c r="T80" s="17"/>
      <c r="U80" s="17"/>
      <c r="V80" s="17"/>
      <c r="W80" s="17"/>
      <c r="X80" s="17"/>
    </row>
    <row r="81" s="1" customFormat="1" ht="18.75" customHeight="1" spans="1:24">
      <c r="A81" s="9" t="s">
        <v>58</v>
      </c>
      <c r="B81" s="9" t="s">
        <v>254</v>
      </c>
      <c r="C81" s="10" t="s">
        <v>234</v>
      </c>
      <c r="D81" s="9" t="s">
        <v>80</v>
      </c>
      <c r="E81" s="9" t="s">
        <v>81</v>
      </c>
      <c r="F81" s="9" t="s">
        <v>235</v>
      </c>
      <c r="G81" s="9" t="s">
        <v>236</v>
      </c>
      <c r="H81" s="17">
        <v>15</v>
      </c>
      <c r="I81" s="17">
        <v>15</v>
      </c>
      <c r="J81" s="17"/>
      <c r="K81" s="17"/>
      <c r="L81" s="17"/>
      <c r="M81" s="17">
        <v>15</v>
      </c>
      <c r="N81" s="17"/>
      <c r="O81" s="17"/>
      <c r="P81" s="17"/>
      <c r="Q81" s="23"/>
      <c r="R81" s="17"/>
      <c r="S81" s="17"/>
      <c r="T81" s="17"/>
      <c r="U81" s="17"/>
      <c r="V81" s="17"/>
      <c r="W81" s="17"/>
      <c r="X81" s="17"/>
    </row>
    <row r="82" s="1" customFormat="1" ht="18.75" customHeight="1" spans="1:24">
      <c r="A82" s="9" t="s">
        <v>58</v>
      </c>
      <c r="B82" s="9" t="s">
        <v>254</v>
      </c>
      <c r="C82" s="10" t="s">
        <v>234</v>
      </c>
      <c r="D82" s="9" t="s">
        <v>80</v>
      </c>
      <c r="E82" s="9" t="s">
        <v>81</v>
      </c>
      <c r="F82" s="9" t="s">
        <v>235</v>
      </c>
      <c r="G82" s="9" t="s">
        <v>236</v>
      </c>
      <c r="H82" s="17">
        <v>7.578</v>
      </c>
      <c r="I82" s="17">
        <v>7.578</v>
      </c>
      <c r="J82" s="17"/>
      <c r="K82" s="17"/>
      <c r="L82" s="17"/>
      <c r="M82" s="17">
        <v>7.578</v>
      </c>
      <c r="N82" s="17"/>
      <c r="O82" s="17"/>
      <c r="P82" s="17"/>
      <c r="Q82" s="23"/>
      <c r="R82" s="17"/>
      <c r="S82" s="17"/>
      <c r="T82" s="17"/>
      <c r="U82" s="17"/>
      <c r="V82" s="17"/>
      <c r="W82" s="17"/>
      <c r="X82" s="17"/>
    </row>
    <row r="83" s="1" customFormat="1" ht="18.75" customHeight="1" spans="1:24">
      <c r="A83" s="9" t="s">
        <v>58</v>
      </c>
      <c r="B83" s="9" t="s">
        <v>255</v>
      </c>
      <c r="C83" s="10" t="s">
        <v>177</v>
      </c>
      <c r="D83" s="9" t="s">
        <v>80</v>
      </c>
      <c r="E83" s="9" t="s">
        <v>81</v>
      </c>
      <c r="F83" s="9" t="s">
        <v>178</v>
      </c>
      <c r="G83" s="9" t="s">
        <v>179</v>
      </c>
      <c r="H83" s="17">
        <v>0.505584</v>
      </c>
      <c r="I83" s="17">
        <v>0.505584</v>
      </c>
      <c r="J83" s="17"/>
      <c r="K83" s="17"/>
      <c r="L83" s="17"/>
      <c r="M83" s="17">
        <v>0.505584</v>
      </c>
      <c r="N83" s="17"/>
      <c r="O83" s="17"/>
      <c r="P83" s="17"/>
      <c r="Q83" s="23"/>
      <c r="R83" s="17"/>
      <c r="S83" s="17"/>
      <c r="T83" s="17"/>
      <c r="U83" s="17"/>
      <c r="V83" s="17"/>
      <c r="W83" s="17"/>
      <c r="X83" s="17"/>
    </row>
    <row r="84" s="1" customFormat="1" ht="18.75" customHeight="1" spans="1:24">
      <c r="A84" s="9" t="s">
        <v>58</v>
      </c>
      <c r="B84" s="9" t="s">
        <v>255</v>
      </c>
      <c r="C84" s="10" t="s">
        <v>177</v>
      </c>
      <c r="D84" s="9" t="s">
        <v>90</v>
      </c>
      <c r="E84" s="9" t="s">
        <v>91</v>
      </c>
      <c r="F84" s="9" t="s">
        <v>180</v>
      </c>
      <c r="G84" s="9" t="s">
        <v>181</v>
      </c>
      <c r="H84" s="17">
        <v>8.089344</v>
      </c>
      <c r="I84" s="17">
        <v>8.089344</v>
      </c>
      <c r="J84" s="17"/>
      <c r="K84" s="17"/>
      <c r="L84" s="17"/>
      <c r="M84" s="17">
        <v>8.089344</v>
      </c>
      <c r="N84" s="17"/>
      <c r="O84" s="17"/>
      <c r="P84" s="17"/>
      <c r="Q84" s="23"/>
      <c r="R84" s="17"/>
      <c r="S84" s="17"/>
      <c r="T84" s="17"/>
      <c r="U84" s="17"/>
      <c r="V84" s="17"/>
      <c r="W84" s="17"/>
      <c r="X84" s="17"/>
    </row>
    <row r="85" s="1" customFormat="1" ht="18.75" customHeight="1" spans="1:24">
      <c r="A85" s="9" t="s">
        <v>58</v>
      </c>
      <c r="B85" s="9" t="s">
        <v>255</v>
      </c>
      <c r="C85" s="10" t="s">
        <v>177</v>
      </c>
      <c r="D85" s="9" t="s">
        <v>102</v>
      </c>
      <c r="E85" s="9" t="s">
        <v>103</v>
      </c>
      <c r="F85" s="9" t="s">
        <v>182</v>
      </c>
      <c r="G85" s="9" t="s">
        <v>183</v>
      </c>
      <c r="H85" s="17">
        <v>4.196347</v>
      </c>
      <c r="I85" s="17">
        <v>4.196347</v>
      </c>
      <c r="J85" s="17"/>
      <c r="K85" s="17"/>
      <c r="L85" s="17"/>
      <c r="M85" s="17">
        <v>4.196347</v>
      </c>
      <c r="N85" s="17"/>
      <c r="O85" s="17"/>
      <c r="P85" s="17"/>
      <c r="Q85" s="23"/>
      <c r="R85" s="17"/>
      <c r="S85" s="17"/>
      <c r="T85" s="17"/>
      <c r="U85" s="17"/>
      <c r="V85" s="17"/>
      <c r="W85" s="17"/>
      <c r="X85" s="17"/>
    </row>
    <row r="86" s="1" customFormat="1" ht="18.75" customHeight="1" spans="1:24">
      <c r="A86" s="9" t="s">
        <v>58</v>
      </c>
      <c r="B86" s="9" t="s">
        <v>255</v>
      </c>
      <c r="C86" s="10" t="s">
        <v>177</v>
      </c>
      <c r="D86" s="9" t="s">
        <v>104</v>
      </c>
      <c r="E86" s="9" t="s">
        <v>105</v>
      </c>
      <c r="F86" s="9" t="s">
        <v>184</v>
      </c>
      <c r="G86" s="9" t="s">
        <v>185</v>
      </c>
      <c r="H86" s="17">
        <v>2.027392</v>
      </c>
      <c r="I86" s="17">
        <v>2.027392</v>
      </c>
      <c r="J86" s="17"/>
      <c r="K86" s="17"/>
      <c r="L86" s="17"/>
      <c r="M86" s="17">
        <v>2.027392</v>
      </c>
      <c r="N86" s="17"/>
      <c r="O86" s="17"/>
      <c r="P86" s="17"/>
      <c r="Q86" s="23"/>
      <c r="R86" s="17"/>
      <c r="S86" s="17"/>
      <c r="T86" s="17"/>
      <c r="U86" s="17"/>
      <c r="V86" s="17"/>
      <c r="W86" s="17"/>
      <c r="X86" s="17"/>
    </row>
    <row r="87" s="1" customFormat="1" ht="18.75" customHeight="1" spans="1:24">
      <c r="A87" s="9" t="s">
        <v>58</v>
      </c>
      <c r="B87" s="9" t="s">
        <v>255</v>
      </c>
      <c r="C87" s="10" t="s">
        <v>177</v>
      </c>
      <c r="D87" s="9" t="s">
        <v>106</v>
      </c>
      <c r="E87" s="9" t="s">
        <v>107</v>
      </c>
      <c r="F87" s="9" t="s">
        <v>178</v>
      </c>
      <c r="G87" s="9" t="s">
        <v>179</v>
      </c>
      <c r="H87" s="17">
        <v>0.1765</v>
      </c>
      <c r="I87" s="17">
        <v>0.1765</v>
      </c>
      <c r="J87" s="17"/>
      <c r="K87" s="17"/>
      <c r="L87" s="17"/>
      <c r="M87" s="17">
        <v>0.1765</v>
      </c>
      <c r="N87" s="17"/>
      <c r="O87" s="17"/>
      <c r="P87" s="17"/>
      <c r="Q87" s="23"/>
      <c r="R87" s="17"/>
      <c r="S87" s="17"/>
      <c r="T87" s="17"/>
      <c r="U87" s="17"/>
      <c r="V87" s="17"/>
      <c r="W87" s="17"/>
      <c r="X87" s="17"/>
    </row>
    <row r="88" s="1" customFormat="1" ht="18.75" customHeight="1" spans="1:24">
      <c r="A88" s="9" t="s">
        <v>58</v>
      </c>
      <c r="B88" s="9" t="s">
        <v>256</v>
      </c>
      <c r="C88" s="10" t="s">
        <v>122</v>
      </c>
      <c r="D88" s="9" t="s">
        <v>121</v>
      </c>
      <c r="E88" s="9" t="s">
        <v>122</v>
      </c>
      <c r="F88" s="9" t="s">
        <v>187</v>
      </c>
      <c r="G88" s="9" t="s">
        <v>122</v>
      </c>
      <c r="H88" s="17">
        <v>5.9652</v>
      </c>
      <c r="I88" s="17">
        <v>5.9652</v>
      </c>
      <c r="J88" s="17"/>
      <c r="K88" s="17"/>
      <c r="L88" s="17"/>
      <c r="M88" s="17">
        <v>5.9652</v>
      </c>
      <c r="N88" s="17"/>
      <c r="O88" s="17"/>
      <c r="P88" s="17"/>
      <c r="Q88" s="23"/>
      <c r="R88" s="17"/>
      <c r="S88" s="17"/>
      <c r="T88" s="17"/>
      <c r="U88" s="17"/>
      <c r="V88" s="17"/>
      <c r="W88" s="17"/>
      <c r="X88" s="17"/>
    </row>
    <row r="89" s="1" customFormat="1" ht="18.75" customHeight="1" spans="1:24">
      <c r="A89" s="9" t="s">
        <v>58</v>
      </c>
      <c r="B89" s="9" t="s">
        <v>257</v>
      </c>
      <c r="C89" s="10" t="s">
        <v>224</v>
      </c>
      <c r="D89" s="9" t="s">
        <v>80</v>
      </c>
      <c r="E89" s="9" t="s">
        <v>81</v>
      </c>
      <c r="F89" s="9" t="s">
        <v>225</v>
      </c>
      <c r="G89" s="9" t="s">
        <v>226</v>
      </c>
      <c r="H89" s="17">
        <v>0.65</v>
      </c>
      <c r="I89" s="17">
        <v>0.65</v>
      </c>
      <c r="J89" s="17"/>
      <c r="K89" s="17"/>
      <c r="L89" s="17"/>
      <c r="M89" s="17">
        <v>0.65</v>
      </c>
      <c r="N89" s="17"/>
      <c r="O89" s="17"/>
      <c r="P89" s="17"/>
      <c r="Q89" s="23"/>
      <c r="R89" s="17"/>
      <c r="S89" s="17"/>
      <c r="T89" s="17"/>
      <c r="U89" s="17"/>
      <c r="V89" s="17"/>
      <c r="W89" s="17"/>
      <c r="X89" s="17"/>
    </row>
    <row r="90" s="1" customFormat="1" ht="18.75" customHeight="1" spans="1:24">
      <c r="A90" s="12" t="s">
        <v>29</v>
      </c>
      <c r="B90" s="12"/>
      <c r="C90" s="12"/>
      <c r="D90" s="12"/>
      <c r="E90" s="12"/>
      <c r="F90" s="12"/>
      <c r="G90" s="12"/>
      <c r="H90" s="17">
        <v>971.85533</v>
      </c>
      <c r="I90" s="17">
        <v>971.85533</v>
      </c>
      <c r="J90" s="17"/>
      <c r="K90" s="17"/>
      <c r="L90" s="17"/>
      <c r="M90" s="17">
        <v>971.85533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90:G90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workbookViewId="0">
      <selection activeCell="A1" sqref="$A1:$XFD1"/>
    </sheetView>
  </sheetViews>
  <sheetFormatPr defaultColWidth="8.86111111111111" defaultRowHeight="15" customHeight="1"/>
  <cols>
    <col min="1" max="8" width="28.5740740740741" style="1" customWidth="1"/>
    <col min="9" max="23" width="14.287037037037" style="1" customWidth="1"/>
    <col min="24" max="16384" width="8.86111111111111" style="1"/>
  </cols>
  <sheetData>
    <row r="1" s="1" customFormat="1" ht="18.75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 t="s">
        <v>258</v>
      </c>
    </row>
    <row r="2" s="1" customFormat="1" ht="45" customHeight="1" spans="1:23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="1" customFormat="1" ht="18.75" customHeight="1" spans="1:23">
      <c r="A3" s="5" t="str">
        <f>"单位名称："&amp;"通海县高大傣族彝族乡人民政府"</f>
        <v>单位名称：通海县高大傣族彝族乡人民政府</v>
      </c>
      <c r="B3" s="5"/>
      <c r="C3" s="5"/>
      <c r="D3" s="5"/>
      <c r="E3" s="5"/>
      <c r="F3" s="5"/>
      <c r="G3" s="5"/>
      <c r="H3" s="5"/>
      <c r="I3" s="51"/>
      <c r="J3" s="51"/>
      <c r="K3" s="51"/>
      <c r="L3" s="51"/>
      <c r="M3" s="51"/>
      <c r="N3" s="6"/>
      <c r="O3" s="6"/>
      <c r="P3" s="6"/>
      <c r="Q3" s="6"/>
      <c r="R3" s="6"/>
      <c r="S3" s="6"/>
      <c r="T3" s="6"/>
      <c r="U3" s="6"/>
      <c r="V3" s="6"/>
      <c r="W3" s="6" t="s">
        <v>26</v>
      </c>
    </row>
    <row r="4" s="1" customFormat="1" ht="18.75" customHeight="1" spans="1:23">
      <c r="A4" s="13" t="s">
        <v>260</v>
      </c>
      <c r="B4" s="13" t="s">
        <v>153</v>
      </c>
      <c r="C4" s="13" t="s">
        <v>154</v>
      </c>
      <c r="D4" s="13" t="s">
        <v>152</v>
      </c>
      <c r="E4" s="13" t="s">
        <v>155</v>
      </c>
      <c r="F4" s="13" t="s">
        <v>156</v>
      </c>
      <c r="G4" s="13" t="s">
        <v>157</v>
      </c>
      <c r="H4" s="13" t="s">
        <v>158</v>
      </c>
      <c r="I4" s="44" t="s">
        <v>29</v>
      </c>
      <c r="J4" s="44" t="s">
        <v>261</v>
      </c>
      <c r="K4" s="13"/>
      <c r="L4" s="13"/>
      <c r="M4" s="13"/>
      <c r="N4" s="13" t="s">
        <v>161</v>
      </c>
      <c r="O4" s="13"/>
      <c r="P4" s="13"/>
      <c r="Q4" s="13" t="s">
        <v>35</v>
      </c>
      <c r="R4" s="13" t="s">
        <v>36</v>
      </c>
      <c r="S4" s="13"/>
      <c r="T4" s="13"/>
      <c r="U4" s="13"/>
      <c r="V4" s="13"/>
      <c r="W4" s="13"/>
    </row>
    <row r="5" s="1" customFormat="1" ht="18.75" customHeight="1" spans="1:23">
      <c r="A5" s="13"/>
      <c r="B5" s="13"/>
      <c r="C5" s="13"/>
      <c r="D5" s="13"/>
      <c r="E5" s="13"/>
      <c r="F5" s="13"/>
      <c r="G5" s="13"/>
      <c r="H5" s="13"/>
      <c r="I5" s="44"/>
      <c r="J5" s="44" t="s">
        <v>160</v>
      </c>
      <c r="K5" s="13"/>
      <c r="L5" s="13" t="s">
        <v>33</v>
      </c>
      <c r="M5" s="13" t="s">
        <v>34</v>
      </c>
      <c r="N5" s="13" t="s">
        <v>32</v>
      </c>
      <c r="O5" s="13" t="s">
        <v>33</v>
      </c>
      <c r="P5" s="13" t="s">
        <v>34</v>
      </c>
      <c r="Q5" s="13"/>
      <c r="R5" s="13" t="s">
        <v>31</v>
      </c>
      <c r="S5" s="13" t="s">
        <v>37</v>
      </c>
      <c r="T5" s="13" t="s">
        <v>38</v>
      </c>
      <c r="U5" s="13" t="s">
        <v>39</v>
      </c>
      <c r="V5" s="13" t="s">
        <v>40</v>
      </c>
      <c r="W5" s="13" t="s">
        <v>41</v>
      </c>
    </row>
    <row r="6" s="1" customFormat="1" ht="18.75" customHeight="1" spans="1:23">
      <c r="A6" s="13"/>
      <c r="B6" s="13"/>
      <c r="C6" s="13"/>
      <c r="D6" s="13"/>
      <c r="E6" s="13"/>
      <c r="F6" s="13"/>
      <c r="G6" s="13"/>
      <c r="H6" s="13"/>
      <c r="I6" s="44"/>
      <c r="J6" s="4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" customFormat="1" ht="22.65" customHeight="1" spans="1:23">
      <c r="A7" s="13"/>
      <c r="B7" s="13"/>
      <c r="C7" s="13"/>
      <c r="D7" s="13"/>
      <c r="E7" s="13"/>
      <c r="F7" s="13"/>
      <c r="G7" s="13"/>
      <c r="H7" s="13"/>
      <c r="I7" s="44"/>
      <c r="J7" s="44" t="s">
        <v>31</v>
      </c>
      <c r="K7" s="13" t="s">
        <v>262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8.75" customHeight="1" spans="1:23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s="1" customFormat="1" ht="18.75" customHeight="1" spans="1:23">
      <c r="A9" s="9"/>
      <c r="B9" s="9"/>
      <c r="C9" s="10" t="s">
        <v>263</v>
      </c>
      <c r="D9" s="9"/>
      <c r="E9" s="9"/>
      <c r="F9" s="9"/>
      <c r="G9" s="9"/>
      <c r="H9" s="9"/>
      <c r="I9" s="11">
        <v>19.8725</v>
      </c>
      <c r="J9" s="11">
        <v>19.8725</v>
      </c>
      <c r="K9" s="11">
        <v>19.8725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="1" customFormat="1" ht="18.75" customHeight="1" spans="1:23">
      <c r="A10" s="9" t="s">
        <v>264</v>
      </c>
      <c r="B10" s="9" t="s">
        <v>265</v>
      </c>
      <c r="C10" s="10" t="s">
        <v>263</v>
      </c>
      <c r="D10" s="9" t="s">
        <v>52</v>
      </c>
      <c r="E10" s="9" t="s">
        <v>76</v>
      </c>
      <c r="F10" s="9" t="s">
        <v>77</v>
      </c>
      <c r="G10" s="9" t="s">
        <v>190</v>
      </c>
      <c r="H10" s="9" t="s">
        <v>191</v>
      </c>
      <c r="I10" s="11">
        <v>19.8725</v>
      </c>
      <c r="J10" s="11">
        <v>19.8725</v>
      </c>
      <c r="K10" s="11">
        <v>19.8725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="1" customFormat="1" ht="18.75" customHeight="1" spans="1:23">
      <c r="A11" s="23"/>
      <c r="B11" s="23"/>
      <c r="C11" s="10" t="s">
        <v>266</v>
      </c>
      <c r="D11" s="23"/>
      <c r="E11" s="23"/>
      <c r="F11" s="23"/>
      <c r="G11" s="23"/>
      <c r="H11" s="23"/>
      <c r="I11" s="11">
        <v>138.6</v>
      </c>
      <c r="J11" s="11">
        <v>138.6</v>
      </c>
      <c r="K11" s="11">
        <v>138.6</v>
      </c>
      <c r="L11" s="11"/>
      <c r="M11" s="11"/>
      <c r="N11" s="11"/>
      <c r="O11" s="11"/>
      <c r="P11" s="23"/>
      <c r="Q11" s="11"/>
      <c r="R11" s="11"/>
      <c r="S11" s="11"/>
      <c r="T11" s="11"/>
      <c r="U11" s="11"/>
      <c r="V11" s="11"/>
      <c r="W11" s="11"/>
    </row>
    <row r="12" s="1" customFormat="1" ht="18.75" customHeight="1" spans="1:23">
      <c r="A12" s="9" t="s">
        <v>264</v>
      </c>
      <c r="B12" s="9" t="s">
        <v>267</v>
      </c>
      <c r="C12" s="10" t="s">
        <v>266</v>
      </c>
      <c r="D12" s="9" t="s">
        <v>52</v>
      </c>
      <c r="E12" s="9" t="s">
        <v>115</v>
      </c>
      <c r="F12" s="9" t="s">
        <v>116</v>
      </c>
      <c r="G12" s="9" t="s">
        <v>190</v>
      </c>
      <c r="H12" s="9" t="s">
        <v>191</v>
      </c>
      <c r="I12" s="11">
        <v>24</v>
      </c>
      <c r="J12" s="11">
        <v>24</v>
      </c>
      <c r="K12" s="11">
        <v>24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s="1" customFormat="1" ht="18.75" customHeight="1" spans="1:23">
      <c r="A13" s="9" t="s">
        <v>264</v>
      </c>
      <c r="B13" s="9" t="s">
        <v>267</v>
      </c>
      <c r="C13" s="10" t="s">
        <v>266</v>
      </c>
      <c r="D13" s="9" t="s">
        <v>52</v>
      </c>
      <c r="E13" s="9" t="s">
        <v>115</v>
      </c>
      <c r="F13" s="9" t="s">
        <v>116</v>
      </c>
      <c r="G13" s="9" t="s">
        <v>190</v>
      </c>
      <c r="H13" s="9" t="s">
        <v>191</v>
      </c>
      <c r="I13" s="11">
        <v>23.4</v>
      </c>
      <c r="J13" s="11">
        <v>23.4</v>
      </c>
      <c r="K13" s="11">
        <v>23.4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s="1" customFormat="1" ht="18.75" customHeight="1" spans="1:23">
      <c r="A14" s="9" t="s">
        <v>264</v>
      </c>
      <c r="B14" s="9" t="s">
        <v>267</v>
      </c>
      <c r="C14" s="10" t="s">
        <v>266</v>
      </c>
      <c r="D14" s="9" t="s">
        <v>52</v>
      </c>
      <c r="E14" s="9" t="s">
        <v>115</v>
      </c>
      <c r="F14" s="9" t="s">
        <v>116</v>
      </c>
      <c r="G14" s="9" t="s">
        <v>190</v>
      </c>
      <c r="H14" s="9" t="s">
        <v>191</v>
      </c>
      <c r="I14" s="11">
        <v>30</v>
      </c>
      <c r="J14" s="11">
        <v>30</v>
      </c>
      <c r="K14" s="11">
        <v>30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s="1" customFormat="1" ht="18.75" customHeight="1" spans="1:23">
      <c r="A15" s="9" t="s">
        <v>264</v>
      </c>
      <c r="B15" s="9" t="s">
        <v>267</v>
      </c>
      <c r="C15" s="10" t="s">
        <v>266</v>
      </c>
      <c r="D15" s="9" t="s">
        <v>52</v>
      </c>
      <c r="E15" s="9" t="s">
        <v>115</v>
      </c>
      <c r="F15" s="9" t="s">
        <v>116</v>
      </c>
      <c r="G15" s="9" t="s">
        <v>190</v>
      </c>
      <c r="H15" s="9" t="s">
        <v>191</v>
      </c>
      <c r="I15" s="11">
        <v>24</v>
      </c>
      <c r="J15" s="11">
        <v>24</v>
      </c>
      <c r="K15" s="11">
        <v>24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s="1" customFormat="1" ht="18.75" customHeight="1" spans="1:23">
      <c r="A16" s="9" t="s">
        <v>264</v>
      </c>
      <c r="B16" s="9" t="s">
        <v>267</v>
      </c>
      <c r="C16" s="10" t="s">
        <v>266</v>
      </c>
      <c r="D16" s="9" t="s">
        <v>52</v>
      </c>
      <c r="E16" s="9" t="s">
        <v>115</v>
      </c>
      <c r="F16" s="9" t="s">
        <v>116</v>
      </c>
      <c r="G16" s="9" t="s">
        <v>190</v>
      </c>
      <c r="H16" s="9" t="s">
        <v>191</v>
      </c>
      <c r="I16" s="11">
        <v>4.8</v>
      </c>
      <c r="J16" s="11">
        <v>4.8</v>
      </c>
      <c r="K16" s="11">
        <v>4.8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s="1" customFormat="1" ht="18.75" customHeight="1" spans="1:23">
      <c r="A17" s="9" t="s">
        <v>264</v>
      </c>
      <c r="B17" s="9" t="s">
        <v>267</v>
      </c>
      <c r="C17" s="10" t="s">
        <v>266</v>
      </c>
      <c r="D17" s="9" t="s">
        <v>52</v>
      </c>
      <c r="E17" s="9" t="s">
        <v>115</v>
      </c>
      <c r="F17" s="9" t="s">
        <v>116</v>
      </c>
      <c r="G17" s="9" t="s">
        <v>190</v>
      </c>
      <c r="H17" s="9" t="s">
        <v>191</v>
      </c>
      <c r="I17" s="11">
        <v>21.6</v>
      </c>
      <c r="J17" s="11">
        <v>21.6</v>
      </c>
      <c r="K17" s="11">
        <v>21.6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s="1" customFormat="1" ht="18.75" customHeight="1" spans="1:23">
      <c r="A18" s="9" t="s">
        <v>264</v>
      </c>
      <c r="B18" s="9" t="s">
        <v>267</v>
      </c>
      <c r="C18" s="10" t="s">
        <v>266</v>
      </c>
      <c r="D18" s="9" t="s">
        <v>52</v>
      </c>
      <c r="E18" s="9" t="s">
        <v>115</v>
      </c>
      <c r="F18" s="9" t="s">
        <v>116</v>
      </c>
      <c r="G18" s="9" t="s">
        <v>190</v>
      </c>
      <c r="H18" s="9" t="s">
        <v>191</v>
      </c>
      <c r="I18" s="11">
        <v>6</v>
      </c>
      <c r="J18" s="11">
        <v>6</v>
      </c>
      <c r="K18" s="11">
        <v>6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s="1" customFormat="1" ht="18.75" customHeight="1" spans="1:23">
      <c r="A19" s="9" t="s">
        <v>264</v>
      </c>
      <c r="B19" s="9" t="s">
        <v>267</v>
      </c>
      <c r="C19" s="10" t="s">
        <v>266</v>
      </c>
      <c r="D19" s="9" t="s">
        <v>52</v>
      </c>
      <c r="E19" s="9" t="s">
        <v>115</v>
      </c>
      <c r="F19" s="9" t="s">
        <v>116</v>
      </c>
      <c r="G19" s="9" t="s">
        <v>190</v>
      </c>
      <c r="H19" s="9" t="s">
        <v>191</v>
      </c>
      <c r="I19" s="11">
        <v>4.8</v>
      </c>
      <c r="J19" s="11">
        <v>4.8</v>
      </c>
      <c r="K19" s="11">
        <v>4.8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s="1" customFormat="1" ht="18.75" customHeight="1" spans="1:23">
      <c r="A20" s="23"/>
      <c r="B20" s="23"/>
      <c r="C20" s="10" t="s">
        <v>268</v>
      </c>
      <c r="D20" s="23"/>
      <c r="E20" s="23"/>
      <c r="F20" s="23"/>
      <c r="G20" s="23"/>
      <c r="H20" s="23"/>
      <c r="I20" s="11">
        <v>28.13</v>
      </c>
      <c r="J20" s="11">
        <v>28.13</v>
      </c>
      <c r="K20" s="11">
        <v>28.13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s="1" customFormat="1" ht="18.75" customHeight="1" spans="1:23">
      <c r="A21" s="9" t="s">
        <v>264</v>
      </c>
      <c r="B21" s="9" t="s">
        <v>269</v>
      </c>
      <c r="C21" s="10" t="s">
        <v>268</v>
      </c>
      <c r="D21" s="9" t="s">
        <v>52</v>
      </c>
      <c r="E21" s="9" t="s">
        <v>115</v>
      </c>
      <c r="F21" s="9" t="s">
        <v>116</v>
      </c>
      <c r="G21" s="9" t="s">
        <v>201</v>
      </c>
      <c r="H21" s="9" t="s">
        <v>202</v>
      </c>
      <c r="I21" s="11">
        <v>1</v>
      </c>
      <c r="J21" s="11">
        <v>1</v>
      </c>
      <c r="K21" s="11">
        <v>1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s="1" customFormat="1" ht="18.75" customHeight="1" spans="1:23">
      <c r="A22" s="9" t="s">
        <v>264</v>
      </c>
      <c r="B22" s="9" t="s">
        <v>269</v>
      </c>
      <c r="C22" s="10" t="s">
        <v>268</v>
      </c>
      <c r="D22" s="9" t="s">
        <v>52</v>
      </c>
      <c r="E22" s="9" t="s">
        <v>115</v>
      </c>
      <c r="F22" s="9" t="s">
        <v>116</v>
      </c>
      <c r="G22" s="9" t="s">
        <v>201</v>
      </c>
      <c r="H22" s="9" t="s">
        <v>202</v>
      </c>
      <c r="I22" s="11">
        <v>5</v>
      </c>
      <c r="J22" s="11">
        <v>5</v>
      </c>
      <c r="K22" s="11">
        <v>5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s="1" customFormat="1" ht="18.75" customHeight="1" spans="1:23">
      <c r="A23" s="9" t="s">
        <v>264</v>
      </c>
      <c r="B23" s="9" t="s">
        <v>269</v>
      </c>
      <c r="C23" s="10" t="s">
        <v>268</v>
      </c>
      <c r="D23" s="9" t="s">
        <v>52</v>
      </c>
      <c r="E23" s="9" t="s">
        <v>115</v>
      </c>
      <c r="F23" s="9" t="s">
        <v>116</v>
      </c>
      <c r="G23" s="9" t="s">
        <v>201</v>
      </c>
      <c r="H23" s="9" t="s">
        <v>202</v>
      </c>
      <c r="I23" s="11">
        <v>2.9</v>
      </c>
      <c r="J23" s="11">
        <v>2.9</v>
      </c>
      <c r="K23" s="11">
        <v>2.9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s="1" customFormat="1" ht="18.75" customHeight="1" spans="1:23">
      <c r="A24" s="9" t="s">
        <v>264</v>
      </c>
      <c r="B24" s="9" t="s">
        <v>269</v>
      </c>
      <c r="C24" s="10" t="s">
        <v>268</v>
      </c>
      <c r="D24" s="9" t="s">
        <v>52</v>
      </c>
      <c r="E24" s="9" t="s">
        <v>115</v>
      </c>
      <c r="F24" s="9" t="s">
        <v>116</v>
      </c>
      <c r="G24" s="9" t="s">
        <v>201</v>
      </c>
      <c r="H24" s="9" t="s">
        <v>202</v>
      </c>
      <c r="I24" s="11">
        <v>10</v>
      </c>
      <c r="J24" s="11">
        <v>10</v>
      </c>
      <c r="K24" s="11">
        <v>10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s="1" customFormat="1" ht="18.75" customHeight="1" spans="1:23">
      <c r="A25" s="9" t="s">
        <v>264</v>
      </c>
      <c r="B25" s="9" t="s">
        <v>269</v>
      </c>
      <c r="C25" s="10" t="s">
        <v>268</v>
      </c>
      <c r="D25" s="9" t="s">
        <v>52</v>
      </c>
      <c r="E25" s="9" t="s">
        <v>115</v>
      </c>
      <c r="F25" s="9" t="s">
        <v>116</v>
      </c>
      <c r="G25" s="9" t="s">
        <v>201</v>
      </c>
      <c r="H25" s="9" t="s">
        <v>202</v>
      </c>
      <c r="I25" s="11">
        <v>0.15</v>
      </c>
      <c r="J25" s="11">
        <v>0.15</v>
      </c>
      <c r="K25" s="11">
        <v>0.15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s="1" customFormat="1" ht="18.75" customHeight="1" spans="1:23">
      <c r="A26" s="9" t="s">
        <v>264</v>
      </c>
      <c r="B26" s="9" t="s">
        <v>269</v>
      </c>
      <c r="C26" s="10" t="s">
        <v>268</v>
      </c>
      <c r="D26" s="9" t="s">
        <v>52</v>
      </c>
      <c r="E26" s="9" t="s">
        <v>115</v>
      </c>
      <c r="F26" s="9" t="s">
        <v>116</v>
      </c>
      <c r="G26" s="9" t="s">
        <v>201</v>
      </c>
      <c r="H26" s="9" t="s">
        <v>202</v>
      </c>
      <c r="I26" s="11">
        <v>1</v>
      </c>
      <c r="J26" s="11">
        <v>1</v>
      </c>
      <c r="K26" s="11">
        <v>1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s="1" customFormat="1" ht="18.75" customHeight="1" spans="1:23">
      <c r="A27" s="9" t="s">
        <v>264</v>
      </c>
      <c r="B27" s="9" t="s">
        <v>269</v>
      </c>
      <c r="C27" s="10" t="s">
        <v>268</v>
      </c>
      <c r="D27" s="9" t="s">
        <v>52</v>
      </c>
      <c r="E27" s="9" t="s">
        <v>115</v>
      </c>
      <c r="F27" s="9" t="s">
        <v>116</v>
      </c>
      <c r="G27" s="9" t="s">
        <v>201</v>
      </c>
      <c r="H27" s="9" t="s">
        <v>202</v>
      </c>
      <c r="I27" s="11">
        <v>2</v>
      </c>
      <c r="J27" s="11">
        <v>2</v>
      </c>
      <c r="K27" s="11">
        <v>2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s="1" customFormat="1" ht="18.75" customHeight="1" spans="1:23">
      <c r="A28" s="9" t="s">
        <v>264</v>
      </c>
      <c r="B28" s="9" t="s">
        <v>269</v>
      </c>
      <c r="C28" s="10" t="s">
        <v>268</v>
      </c>
      <c r="D28" s="9" t="s">
        <v>52</v>
      </c>
      <c r="E28" s="9" t="s">
        <v>115</v>
      </c>
      <c r="F28" s="9" t="s">
        <v>116</v>
      </c>
      <c r="G28" s="9" t="s">
        <v>201</v>
      </c>
      <c r="H28" s="9" t="s">
        <v>202</v>
      </c>
      <c r="I28" s="11">
        <v>1.08</v>
      </c>
      <c r="J28" s="11">
        <v>1.08</v>
      </c>
      <c r="K28" s="11">
        <v>1.08</v>
      </c>
      <c r="L28" s="11"/>
      <c r="M28" s="11"/>
      <c r="N28" s="11"/>
      <c r="O28" s="11"/>
      <c r="P28" s="23"/>
      <c r="Q28" s="11"/>
      <c r="R28" s="11"/>
      <c r="S28" s="11"/>
      <c r="T28" s="11"/>
      <c r="U28" s="11"/>
      <c r="V28" s="11"/>
      <c r="W28" s="11"/>
    </row>
    <row r="29" s="1" customFormat="1" ht="18.75" customHeight="1" spans="1:23">
      <c r="A29" s="9" t="s">
        <v>264</v>
      </c>
      <c r="B29" s="9" t="s">
        <v>269</v>
      </c>
      <c r="C29" s="10" t="s">
        <v>268</v>
      </c>
      <c r="D29" s="9" t="s">
        <v>52</v>
      </c>
      <c r="E29" s="9" t="s">
        <v>115</v>
      </c>
      <c r="F29" s="9" t="s">
        <v>116</v>
      </c>
      <c r="G29" s="9" t="s">
        <v>201</v>
      </c>
      <c r="H29" s="9" t="s">
        <v>202</v>
      </c>
      <c r="I29" s="11">
        <v>5</v>
      </c>
      <c r="J29" s="11">
        <v>5</v>
      </c>
      <c r="K29" s="11">
        <v>5</v>
      </c>
      <c r="L29" s="11"/>
      <c r="M29" s="11"/>
      <c r="N29" s="11"/>
      <c r="O29" s="11"/>
      <c r="P29" s="23"/>
      <c r="Q29" s="11"/>
      <c r="R29" s="11"/>
      <c r="S29" s="11"/>
      <c r="T29" s="11"/>
      <c r="U29" s="11"/>
      <c r="V29" s="11"/>
      <c r="W29" s="11"/>
    </row>
    <row r="30" s="1" customFormat="1" ht="18.75" customHeight="1" spans="1:23">
      <c r="A30" s="23"/>
      <c r="B30" s="23"/>
      <c r="C30" s="10" t="s">
        <v>270</v>
      </c>
      <c r="D30" s="23"/>
      <c r="E30" s="23"/>
      <c r="F30" s="23"/>
      <c r="G30" s="23"/>
      <c r="H30" s="23"/>
      <c r="I30" s="11">
        <v>114.48</v>
      </c>
      <c r="J30" s="11">
        <v>114.48</v>
      </c>
      <c r="K30" s="11">
        <v>114.48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s="1" customFormat="1" ht="18.75" customHeight="1" spans="1:23">
      <c r="A31" s="9" t="s">
        <v>264</v>
      </c>
      <c r="B31" s="9" t="s">
        <v>271</v>
      </c>
      <c r="C31" s="10" t="s">
        <v>270</v>
      </c>
      <c r="D31" s="9" t="s">
        <v>52</v>
      </c>
      <c r="E31" s="9" t="s">
        <v>115</v>
      </c>
      <c r="F31" s="9" t="s">
        <v>116</v>
      </c>
      <c r="G31" s="9" t="s">
        <v>190</v>
      </c>
      <c r="H31" s="9" t="s">
        <v>191</v>
      </c>
      <c r="I31" s="11">
        <v>78</v>
      </c>
      <c r="J31" s="11">
        <v>78</v>
      </c>
      <c r="K31" s="11">
        <v>78</v>
      </c>
      <c r="L31" s="11"/>
      <c r="M31" s="11"/>
      <c r="N31" s="11"/>
      <c r="O31" s="11"/>
      <c r="P31" s="23"/>
      <c r="Q31" s="11"/>
      <c r="R31" s="11"/>
      <c r="S31" s="11"/>
      <c r="T31" s="11"/>
      <c r="U31" s="11"/>
      <c r="V31" s="11"/>
      <c r="W31" s="11"/>
    </row>
    <row r="32" s="1" customFormat="1" ht="18.75" customHeight="1" spans="1:23">
      <c r="A32" s="9" t="s">
        <v>264</v>
      </c>
      <c r="B32" s="9" t="s">
        <v>271</v>
      </c>
      <c r="C32" s="10" t="s">
        <v>270</v>
      </c>
      <c r="D32" s="9" t="s">
        <v>52</v>
      </c>
      <c r="E32" s="9" t="s">
        <v>115</v>
      </c>
      <c r="F32" s="9" t="s">
        <v>116</v>
      </c>
      <c r="G32" s="9" t="s">
        <v>190</v>
      </c>
      <c r="H32" s="9" t="s">
        <v>191</v>
      </c>
      <c r="I32" s="11">
        <v>28.8</v>
      </c>
      <c r="J32" s="11">
        <v>28.8</v>
      </c>
      <c r="K32" s="11">
        <v>28.8</v>
      </c>
      <c r="L32" s="11"/>
      <c r="M32" s="11"/>
      <c r="N32" s="11"/>
      <c r="O32" s="11"/>
      <c r="P32" s="23"/>
      <c r="Q32" s="11"/>
      <c r="R32" s="11"/>
      <c r="S32" s="11"/>
      <c r="T32" s="11"/>
      <c r="U32" s="11"/>
      <c r="V32" s="11"/>
      <c r="W32" s="11"/>
    </row>
    <row r="33" s="1" customFormat="1" ht="18.75" customHeight="1" spans="1:23">
      <c r="A33" s="9" t="s">
        <v>264</v>
      </c>
      <c r="B33" s="9" t="s">
        <v>271</v>
      </c>
      <c r="C33" s="10" t="s">
        <v>270</v>
      </c>
      <c r="D33" s="9" t="s">
        <v>52</v>
      </c>
      <c r="E33" s="9" t="s">
        <v>115</v>
      </c>
      <c r="F33" s="9" t="s">
        <v>116</v>
      </c>
      <c r="G33" s="9" t="s">
        <v>190</v>
      </c>
      <c r="H33" s="9" t="s">
        <v>191</v>
      </c>
      <c r="I33" s="11">
        <v>7.68</v>
      </c>
      <c r="J33" s="11">
        <v>7.68</v>
      </c>
      <c r="K33" s="11">
        <v>7.68</v>
      </c>
      <c r="L33" s="11"/>
      <c r="M33" s="11"/>
      <c r="N33" s="11"/>
      <c r="O33" s="11"/>
      <c r="P33" s="23"/>
      <c r="Q33" s="11"/>
      <c r="R33" s="11"/>
      <c r="S33" s="11"/>
      <c r="T33" s="11"/>
      <c r="U33" s="11"/>
      <c r="V33" s="11"/>
      <c r="W33" s="11"/>
    </row>
    <row r="34" s="1" customFormat="1" ht="18.75" customHeight="1" spans="1:23">
      <c r="A34" s="23"/>
      <c r="B34" s="23"/>
      <c r="C34" s="10" t="s">
        <v>272</v>
      </c>
      <c r="D34" s="23"/>
      <c r="E34" s="23"/>
      <c r="F34" s="23"/>
      <c r="G34" s="23"/>
      <c r="H34" s="23"/>
      <c r="I34" s="11">
        <v>70</v>
      </c>
      <c r="J34" s="11"/>
      <c r="K34" s="11"/>
      <c r="L34" s="11"/>
      <c r="M34" s="11"/>
      <c r="N34" s="11"/>
      <c r="O34" s="11"/>
      <c r="P34" s="23"/>
      <c r="Q34" s="11"/>
      <c r="R34" s="11">
        <v>70</v>
      </c>
      <c r="S34" s="11"/>
      <c r="T34" s="11"/>
      <c r="U34" s="11"/>
      <c r="V34" s="11"/>
      <c r="W34" s="11">
        <v>70</v>
      </c>
    </row>
    <row r="35" s="1" customFormat="1" ht="18.75" customHeight="1" spans="1:23">
      <c r="A35" s="9" t="s">
        <v>273</v>
      </c>
      <c r="B35" s="9" t="s">
        <v>274</v>
      </c>
      <c r="C35" s="10" t="s">
        <v>272</v>
      </c>
      <c r="D35" s="9" t="s">
        <v>52</v>
      </c>
      <c r="E35" s="9" t="s">
        <v>76</v>
      </c>
      <c r="F35" s="9" t="s">
        <v>77</v>
      </c>
      <c r="G35" s="9" t="s">
        <v>201</v>
      </c>
      <c r="H35" s="9" t="s">
        <v>202</v>
      </c>
      <c r="I35" s="11">
        <v>70</v>
      </c>
      <c r="J35" s="11"/>
      <c r="K35" s="11"/>
      <c r="L35" s="11"/>
      <c r="M35" s="11"/>
      <c r="N35" s="11"/>
      <c r="O35" s="11"/>
      <c r="P35" s="23"/>
      <c r="Q35" s="11"/>
      <c r="R35" s="11">
        <v>70</v>
      </c>
      <c r="S35" s="11"/>
      <c r="T35" s="11"/>
      <c r="U35" s="11"/>
      <c r="V35" s="11"/>
      <c r="W35" s="11">
        <v>70</v>
      </c>
    </row>
    <row r="36" s="1" customFormat="1" ht="18.75" customHeight="1" spans="1:23">
      <c r="A36" s="23"/>
      <c r="B36" s="23"/>
      <c r="C36" s="10" t="s">
        <v>275</v>
      </c>
      <c r="D36" s="23"/>
      <c r="E36" s="23"/>
      <c r="F36" s="23"/>
      <c r="G36" s="23"/>
      <c r="H36" s="23"/>
      <c r="I36" s="11">
        <v>2.3544</v>
      </c>
      <c r="J36" s="11">
        <v>2.3544</v>
      </c>
      <c r="K36" s="11">
        <v>2.3544</v>
      </c>
      <c r="L36" s="11"/>
      <c r="M36" s="11"/>
      <c r="N36" s="11"/>
      <c r="O36" s="11"/>
      <c r="P36" s="23"/>
      <c r="Q36" s="11"/>
      <c r="R36" s="11"/>
      <c r="S36" s="11"/>
      <c r="T36" s="11"/>
      <c r="U36" s="11"/>
      <c r="V36" s="11"/>
      <c r="W36" s="11"/>
    </row>
    <row r="37" s="1" customFormat="1" ht="18.75" customHeight="1" spans="1:23">
      <c r="A37" s="9" t="s">
        <v>264</v>
      </c>
      <c r="B37" s="9" t="s">
        <v>276</v>
      </c>
      <c r="C37" s="10" t="s">
        <v>275</v>
      </c>
      <c r="D37" s="9" t="s">
        <v>52</v>
      </c>
      <c r="E37" s="9" t="s">
        <v>94</v>
      </c>
      <c r="F37" s="9" t="s">
        <v>95</v>
      </c>
      <c r="G37" s="9" t="s">
        <v>190</v>
      </c>
      <c r="H37" s="9" t="s">
        <v>191</v>
      </c>
      <c r="I37" s="11">
        <v>2.3544</v>
      </c>
      <c r="J37" s="11">
        <v>2.3544</v>
      </c>
      <c r="K37" s="11">
        <v>2.3544</v>
      </c>
      <c r="L37" s="11"/>
      <c r="M37" s="11"/>
      <c r="N37" s="11"/>
      <c r="O37" s="11"/>
      <c r="P37" s="23"/>
      <c r="Q37" s="11"/>
      <c r="R37" s="11"/>
      <c r="S37" s="11"/>
      <c r="T37" s="11"/>
      <c r="U37" s="11"/>
      <c r="V37" s="11"/>
      <c r="W37" s="11"/>
    </row>
    <row r="38" s="1" customFormat="1" ht="18.75" customHeight="1" spans="1:23">
      <c r="A38" s="23"/>
      <c r="B38" s="23"/>
      <c r="C38" s="10" t="s">
        <v>277</v>
      </c>
      <c r="D38" s="23"/>
      <c r="E38" s="23"/>
      <c r="F38" s="23"/>
      <c r="G38" s="23"/>
      <c r="H38" s="23"/>
      <c r="I38" s="11">
        <v>17.24</v>
      </c>
      <c r="J38" s="11"/>
      <c r="K38" s="11"/>
      <c r="L38" s="11"/>
      <c r="M38" s="11"/>
      <c r="N38" s="11"/>
      <c r="O38" s="11"/>
      <c r="P38" s="23"/>
      <c r="Q38" s="11"/>
      <c r="R38" s="11">
        <v>17.24</v>
      </c>
      <c r="S38" s="11"/>
      <c r="T38" s="11"/>
      <c r="U38" s="11"/>
      <c r="V38" s="11"/>
      <c r="W38" s="11">
        <v>17.24</v>
      </c>
    </row>
    <row r="39" s="1" customFormat="1" ht="18.75" customHeight="1" spans="1:23">
      <c r="A39" s="9" t="s">
        <v>278</v>
      </c>
      <c r="B39" s="9" t="s">
        <v>279</v>
      </c>
      <c r="C39" s="10" t="s">
        <v>277</v>
      </c>
      <c r="D39" s="9" t="s">
        <v>52</v>
      </c>
      <c r="E39" s="9" t="s">
        <v>76</v>
      </c>
      <c r="F39" s="9" t="s">
        <v>77</v>
      </c>
      <c r="G39" s="9" t="s">
        <v>201</v>
      </c>
      <c r="H39" s="9" t="s">
        <v>202</v>
      </c>
      <c r="I39" s="11">
        <v>13.74</v>
      </c>
      <c r="J39" s="11"/>
      <c r="K39" s="11"/>
      <c r="L39" s="11"/>
      <c r="M39" s="11"/>
      <c r="N39" s="11"/>
      <c r="O39" s="11"/>
      <c r="P39" s="23"/>
      <c r="Q39" s="11"/>
      <c r="R39" s="11">
        <v>13.74</v>
      </c>
      <c r="S39" s="11"/>
      <c r="T39" s="11"/>
      <c r="U39" s="11"/>
      <c r="V39" s="11"/>
      <c r="W39" s="11">
        <v>13.74</v>
      </c>
    </row>
    <row r="40" s="1" customFormat="1" ht="18.75" customHeight="1" spans="1:23">
      <c r="A40" s="9" t="s">
        <v>278</v>
      </c>
      <c r="B40" s="9" t="s">
        <v>279</v>
      </c>
      <c r="C40" s="10" t="s">
        <v>277</v>
      </c>
      <c r="D40" s="9" t="s">
        <v>52</v>
      </c>
      <c r="E40" s="9" t="s">
        <v>76</v>
      </c>
      <c r="F40" s="9" t="s">
        <v>77</v>
      </c>
      <c r="G40" s="9" t="s">
        <v>201</v>
      </c>
      <c r="H40" s="9" t="s">
        <v>202</v>
      </c>
      <c r="I40" s="11">
        <v>0.2</v>
      </c>
      <c r="J40" s="11"/>
      <c r="K40" s="11"/>
      <c r="L40" s="11"/>
      <c r="M40" s="11"/>
      <c r="N40" s="11"/>
      <c r="O40" s="11"/>
      <c r="P40" s="23"/>
      <c r="Q40" s="11"/>
      <c r="R40" s="11">
        <v>0.2</v>
      </c>
      <c r="S40" s="11"/>
      <c r="T40" s="11"/>
      <c r="U40" s="11"/>
      <c r="V40" s="11"/>
      <c r="W40" s="11">
        <v>0.2</v>
      </c>
    </row>
    <row r="41" s="1" customFormat="1" ht="18.75" customHeight="1" spans="1:23">
      <c r="A41" s="9" t="s">
        <v>278</v>
      </c>
      <c r="B41" s="9" t="s">
        <v>279</v>
      </c>
      <c r="C41" s="10" t="s">
        <v>277</v>
      </c>
      <c r="D41" s="9" t="s">
        <v>52</v>
      </c>
      <c r="E41" s="9" t="s">
        <v>76</v>
      </c>
      <c r="F41" s="9" t="s">
        <v>77</v>
      </c>
      <c r="G41" s="9" t="s">
        <v>280</v>
      </c>
      <c r="H41" s="9" t="s">
        <v>281</v>
      </c>
      <c r="I41" s="11">
        <v>1</v>
      </c>
      <c r="J41" s="11"/>
      <c r="K41" s="11"/>
      <c r="L41" s="11"/>
      <c r="M41" s="11"/>
      <c r="N41" s="11"/>
      <c r="O41" s="11"/>
      <c r="P41" s="23"/>
      <c r="Q41" s="11"/>
      <c r="R41" s="11">
        <v>1</v>
      </c>
      <c r="S41" s="11"/>
      <c r="T41" s="11"/>
      <c r="U41" s="11"/>
      <c r="V41" s="11"/>
      <c r="W41" s="11">
        <v>1</v>
      </c>
    </row>
    <row r="42" s="1" customFormat="1" ht="18.75" customHeight="1" spans="1:23">
      <c r="A42" s="9" t="s">
        <v>278</v>
      </c>
      <c r="B42" s="9" t="s">
        <v>279</v>
      </c>
      <c r="C42" s="10" t="s">
        <v>277</v>
      </c>
      <c r="D42" s="9" t="s">
        <v>52</v>
      </c>
      <c r="E42" s="9" t="s">
        <v>76</v>
      </c>
      <c r="F42" s="9" t="s">
        <v>77</v>
      </c>
      <c r="G42" s="9" t="s">
        <v>282</v>
      </c>
      <c r="H42" s="9" t="s">
        <v>283</v>
      </c>
      <c r="I42" s="11">
        <v>2.3</v>
      </c>
      <c r="J42" s="11"/>
      <c r="K42" s="11"/>
      <c r="L42" s="11"/>
      <c r="M42" s="11"/>
      <c r="N42" s="11"/>
      <c r="O42" s="11"/>
      <c r="P42" s="23"/>
      <c r="Q42" s="11"/>
      <c r="R42" s="11">
        <v>2.3</v>
      </c>
      <c r="S42" s="11"/>
      <c r="T42" s="11"/>
      <c r="U42" s="11"/>
      <c r="V42" s="11"/>
      <c r="W42" s="11">
        <v>2.3</v>
      </c>
    </row>
    <row r="43" s="1" customFormat="1" ht="18.75" customHeight="1" spans="1:23">
      <c r="A43" s="12" t="s">
        <v>29</v>
      </c>
      <c r="B43" s="12"/>
      <c r="C43" s="12"/>
      <c r="D43" s="12"/>
      <c r="E43" s="12"/>
      <c r="F43" s="12"/>
      <c r="G43" s="12"/>
      <c r="H43" s="12"/>
      <c r="I43" s="11">
        <v>390.6769</v>
      </c>
      <c r="J43" s="11">
        <v>303.4369</v>
      </c>
      <c r="K43" s="11">
        <v>303.4369</v>
      </c>
      <c r="L43" s="11"/>
      <c r="M43" s="11"/>
      <c r="N43" s="11"/>
      <c r="O43" s="11"/>
      <c r="P43" s="11"/>
      <c r="Q43" s="11"/>
      <c r="R43" s="11">
        <v>87.24</v>
      </c>
      <c r="S43" s="11"/>
      <c r="T43" s="11"/>
      <c r="U43" s="11"/>
      <c r="V43" s="11"/>
      <c r="W43" s="11">
        <v>87.24</v>
      </c>
    </row>
  </sheetData>
  <mergeCells count="28">
    <mergeCell ref="A2:W2"/>
    <mergeCell ref="A3:H3"/>
    <mergeCell ref="J4:M4"/>
    <mergeCell ref="N4:P4"/>
    <mergeCell ref="R4:W4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selection activeCell="A1" sqref="$A1:$XFD1"/>
    </sheetView>
  </sheetViews>
  <sheetFormatPr defaultColWidth="8.86111111111111" defaultRowHeight="15" customHeight="1"/>
  <cols>
    <col min="1" max="1" width="44.4166666666667" style="1" customWidth="1"/>
    <col min="2" max="2" width="41.5462962962963" style="1" customWidth="1"/>
    <col min="3" max="4" width="13.8425925925926" style="1" customWidth="1"/>
    <col min="5" max="5" width="26.8425925925926" style="1" customWidth="1"/>
    <col min="6" max="8" width="10" style="1" customWidth="1"/>
    <col min="9" max="9" width="13.7037037037037" style="1" customWidth="1"/>
    <col min="10" max="10" width="27.9814814814815" style="1" customWidth="1"/>
    <col min="11" max="16384" width="8.86111111111111" style="1"/>
  </cols>
  <sheetData>
    <row r="1" s="1" customFormat="1" customHeight="1" spans="1:10">
      <c r="A1" s="20" t="s">
        <v>284</v>
      </c>
      <c r="B1" s="20"/>
      <c r="C1" s="20"/>
      <c r="D1" s="20"/>
      <c r="E1" s="20"/>
      <c r="F1" s="20"/>
      <c r="G1" s="20"/>
      <c r="H1" s="20"/>
      <c r="I1" s="20"/>
      <c r="J1" s="20"/>
    </row>
    <row r="2" s="1" customFormat="1" ht="45" customHeight="1" spans="1:10">
      <c r="A2" s="29" t="s">
        <v>285</v>
      </c>
      <c r="B2" s="29"/>
      <c r="C2" s="29"/>
      <c r="D2" s="29"/>
      <c r="E2" s="29"/>
      <c r="F2" s="29"/>
      <c r="G2" s="29"/>
      <c r="H2" s="29"/>
      <c r="I2" s="29"/>
      <c r="J2" s="29"/>
    </row>
    <row r="3" s="1" customFormat="1" ht="20.25" customHeight="1" spans="1:10">
      <c r="A3" s="19" t="str">
        <f>"单位名称："&amp;"通海县高大傣族彝族乡人民政府"</f>
        <v>单位名称：通海县高大傣族彝族乡人民政府</v>
      </c>
      <c r="B3" s="19"/>
      <c r="C3" s="19"/>
      <c r="D3" s="19"/>
      <c r="E3" s="19"/>
      <c r="F3" s="19"/>
      <c r="G3" s="19"/>
      <c r="H3" s="19"/>
      <c r="I3" s="19"/>
      <c r="J3" s="19"/>
    </row>
    <row r="4" s="1" customFormat="1" ht="20.25" customHeight="1" spans="1:10">
      <c r="A4" s="30" t="s">
        <v>286</v>
      </c>
      <c r="B4" s="30" t="s">
        <v>287</v>
      </c>
      <c r="C4" s="30" t="s">
        <v>288</v>
      </c>
      <c r="D4" s="30" t="s">
        <v>289</v>
      </c>
      <c r="E4" s="30" t="s">
        <v>290</v>
      </c>
      <c r="F4" s="30" t="s">
        <v>291</v>
      </c>
      <c r="G4" s="30" t="s">
        <v>292</v>
      </c>
      <c r="H4" s="30" t="s">
        <v>293</v>
      </c>
      <c r="I4" s="30" t="s">
        <v>294</v>
      </c>
      <c r="J4" s="30" t="s">
        <v>295</v>
      </c>
    </row>
    <row r="5" s="1" customFormat="1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="1" customFormat="1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s="1" customFormat="1" ht="20.25" customHeight="1" spans="1:10">
      <c r="A7" s="1" t="s">
        <v>52</v>
      </c>
      <c r="B7" s="23"/>
      <c r="C7" s="23"/>
      <c r="D7" s="1"/>
      <c r="E7" s="32"/>
      <c r="F7" s="32"/>
      <c r="G7" s="32"/>
      <c r="H7" s="32"/>
      <c r="I7" s="32"/>
      <c r="J7" s="32"/>
    </row>
    <row r="8" s="1" customFormat="1" ht="20.25" customHeight="1" spans="1:10">
      <c r="A8" s="47" t="s">
        <v>277</v>
      </c>
      <c r="B8" s="23" t="s">
        <v>296</v>
      </c>
      <c r="C8" s="24"/>
      <c r="D8" s="24"/>
      <c r="E8" s="32"/>
      <c r="F8" s="32"/>
      <c r="G8" s="32"/>
      <c r="H8" s="32"/>
      <c r="I8" s="32"/>
      <c r="J8" s="32"/>
    </row>
    <row r="9" s="1" customFormat="1" ht="20.25" customHeight="1" spans="1:10">
      <c r="A9" s="23"/>
      <c r="B9" s="23"/>
      <c r="C9" s="23" t="s">
        <v>297</v>
      </c>
      <c r="D9" s="48" t="s">
        <v>298</v>
      </c>
      <c r="E9" s="49" t="s">
        <v>299</v>
      </c>
      <c r="F9" s="37" t="s">
        <v>300</v>
      </c>
      <c r="G9" s="24" t="s">
        <v>43</v>
      </c>
      <c r="H9" s="37" t="s">
        <v>301</v>
      </c>
      <c r="I9" s="37" t="s">
        <v>302</v>
      </c>
      <c r="J9" s="49" t="s">
        <v>303</v>
      </c>
    </row>
    <row r="10" s="1" customFormat="1" ht="20.25" customHeight="1" spans="1:10">
      <c r="A10" s="23"/>
      <c r="B10" s="23"/>
      <c r="C10" s="23" t="s">
        <v>297</v>
      </c>
      <c r="D10" s="48" t="s">
        <v>298</v>
      </c>
      <c r="E10" s="49" t="s">
        <v>304</v>
      </c>
      <c r="F10" s="37" t="s">
        <v>305</v>
      </c>
      <c r="G10" s="24" t="s">
        <v>306</v>
      </c>
      <c r="H10" s="37" t="s">
        <v>307</v>
      </c>
      <c r="I10" s="37" t="s">
        <v>302</v>
      </c>
      <c r="J10" s="49" t="s">
        <v>308</v>
      </c>
    </row>
    <row r="11" s="1" customFormat="1" ht="20.25" customHeight="1" spans="1:10">
      <c r="A11" s="23"/>
      <c r="B11" s="23"/>
      <c r="C11" s="23" t="s">
        <v>297</v>
      </c>
      <c r="D11" s="48" t="s">
        <v>309</v>
      </c>
      <c r="E11" s="49" t="s">
        <v>310</v>
      </c>
      <c r="F11" s="37" t="s">
        <v>300</v>
      </c>
      <c r="G11" s="24" t="s">
        <v>306</v>
      </c>
      <c r="H11" s="37" t="s">
        <v>307</v>
      </c>
      <c r="I11" s="37" t="s">
        <v>302</v>
      </c>
      <c r="J11" s="49" t="s">
        <v>311</v>
      </c>
    </row>
    <row r="12" s="1" customFormat="1" ht="20.25" customHeight="1" spans="1:10">
      <c r="A12" s="23"/>
      <c r="B12" s="23"/>
      <c r="C12" s="23" t="s">
        <v>312</v>
      </c>
      <c r="D12" s="48" t="s">
        <v>313</v>
      </c>
      <c r="E12" s="49" t="s">
        <v>314</v>
      </c>
      <c r="F12" s="37" t="s">
        <v>300</v>
      </c>
      <c r="G12" s="24" t="s">
        <v>71</v>
      </c>
      <c r="H12" s="37" t="s">
        <v>315</v>
      </c>
      <c r="I12" s="37" t="s">
        <v>302</v>
      </c>
      <c r="J12" s="49" t="s">
        <v>316</v>
      </c>
    </row>
    <row r="13" s="1" customFormat="1" ht="20.25" customHeight="1" spans="1:10">
      <c r="A13" s="23"/>
      <c r="B13" s="23"/>
      <c r="C13" s="23" t="s">
        <v>317</v>
      </c>
      <c r="D13" s="48" t="s">
        <v>318</v>
      </c>
      <c r="E13" s="49" t="s">
        <v>319</v>
      </c>
      <c r="F13" s="37" t="s">
        <v>300</v>
      </c>
      <c r="G13" s="24" t="s">
        <v>320</v>
      </c>
      <c r="H13" s="37" t="s">
        <v>307</v>
      </c>
      <c r="I13" s="37" t="s">
        <v>302</v>
      </c>
      <c r="J13" s="49" t="s">
        <v>321</v>
      </c>
    </row>
    <row r="14" s="1" customFormat="1" ht="20.25" customHeight="1" spans="1:10">
      <c r="A14" s="47" t="s">
        <v>275</v>
      </c>
      <c r="B14" s="23" t="s">
        <v>322</v>
      </c>
      <c r="C14" s="23"/>
      <c r="D14" s="23"/>
      <c r="E14" s="23"/>
      <c r="F14" s="23"/>
      <c r="G14" s="23"/>
      <c r="H14" s="23"/>
      <c r="I14" s="23"/>
      <c r="J14" s="23"/>
    </row>
    <row r="15" s="1" customFormat="1" ht="20.25" customHeight="1" spans="1:10">
      <c r="A15" s="23"/>
      <c r="B15" s="23"/>
      <c r="C15" s="23" t="s">
        <v>297</v>
      </c>
      <c r="D15" s="48" t="s">
        <v>298</v>
      </c>
      <c r="E15" s="49" t="s">
        <v>323</v>
      </c>
      <c r="F15" s="37" t="s">
        <v>300</v>
      </c>
      <c r="G15" s="24" t="s">
        <v>46</v>
      </c>
      <c r="H15" s="37" t="s">
        <v>324</v>
      </c>
      <c r="I15" s="37" t="s">
        <v>302</v>
      </c>
      <c r="J15" s="49" t="s">
        <v>325</v>
      </c>
    </row>
    <row r="16" s="1" customFormat="1" ht="20.25" customHeight="1" spans="1:10">
      <c r="A16" s="23"/>
      <c r="B16" s="23"/>
      <c r="C16" s="23" t="s">
        <v>297</v>
      </c>
      <c r="D16" s="48" t="s">
        <v>326</v>
      </c>
      <c r="E16" s="49" t="s">
        <v>327</v>
      </c>
      <c r="F16" s="37" t="s">
        <v>305</v>
      </c>
      <c r="G16" s="24" t="s">
        <v>306</v>
      </c>
      <c r="H16" s="37" t="s">
        <v>307</v>
      </c>
      <c r="I16" s="37" t="s">
        <v>302</v>
      </c>
      <c r="J16" s="49" t="s">
        <v>328</v>
      </c>
    </row>
    <row r="17" s="1" customFormat="1" ht="20.25" customHeight="1" spans="1:10">
      <c r="A17" s="23"/>
      <c r="B17" s="23"/>
      <c r="C17" s="23" t="s">
        <v>312</v>
      </c>
      <c r="D17" s="48" t="s">
        <v>329</v>
      </c>
      <c r="E17" s="49" t="s">
        <v>330</v>
      </c>
      <c r="F17" s="37" t="s">
        <v>300</v>
      </c>
      <c r="G17" s="24" t="s">
        <v>320</v>
      </c>
      <c r="H17" s="37" t="s">
        <v>307</v>
      </c>
      <c r="I17" s="37" t="s">
        <v>302</v>
      </c>
      <c r="J17" s="49" t="s">
        <v>331</v>
      </c>
    </row>
    <row r="18" s="1" customFormat="1" ht="20.25" customHeight="1" spans="1:10">
      <c r="A18" s="23"/>
      <c r="B18" s="23"/>
      <c r="C18" s="23" t="s">
        <v>312</v>
      </c>
      <c r="D18" s="48" t="s">
        <v>313</v>
      </c>
      <c r="E18" s="49" t="s">
        <v>332</v>
      </c>
      <c r="F18" s="37" t="s">
        <v>300</v>
      </c>
      <c r="G18" s="24" t="s">
        <v>42</v>
      </c>
      <c r="H18" s="37" t="s">
        <v>315</v>
      </c>
      <c r="I18" s="37" t="s">
        <v>302</v>
      </c>
      <c r="J18" s="49" t="s">
        <v>333</v>
      </c>
    </row>
    <row r="19" s="1" customFormat="1" ht="20.25" customHeight="1" spans="1:10">
      <c r="A19" s="23"/>
      <c r="B19" s="23"/>
      <c r="C19" s="23" t="s">
        <v>317</v>
      </c>
      <c r="D19" s="48" t="s">
        <v>318</v>
      </c>
      <c r="E19" s="49" t="s">
        <v>334</v>
      </c>
      <c r="F19" s="37" t="s">
        <v>300</v>
      </c>
      <c r="G19" s="24" t="s">
        <v>335</v>
      </c>
      <c r="H19" s="37" t="s">
        <v>307</v>
      </c>
      <c r="I19" s="37" t="s">
        <v>302</v>
      </c>
      <c r="J19" s="49" t="s">
        <v>336</v>
      </c>
    </row>
    <row r="20" s="1" customFormat="1" ht="20.25" customHeight="1" spans="1:10">
      <c r="A20" s="47" t="s">
        <v>266</v>
      </c>
      <c r="B20" s="23" t="s">
        <v>337</v>
      </c>
      <c r="C20" s="23"/>
      <c r="D20" s="23"/>
      <c r="E20" s="23"/>
      <c r="F20" s="23"/>
      <c r="G20" s="23"/>
      <c r="H20" s="23"/>
      <c r="I20" s="23"/>
      <c r="J20" s="23"/>
    </row>
    <row r="21" s="1" customFormat="1" ht="20.25" customHeight="1" spans="1:10">
      <c r="A21" s="23"/>
      <c r="B21" s="23"/>
      <c r="C21" s="23" t="s">
        <v>297</v>
      </c>
      <c r="D21" s="48" t="s">
        <v>298</v>
      </c>
      <c r="E21" s="49" t="s">
        <v>323</v>
      </c>
      <c r="F21" s="37" t="s">
        <v>300</v>
      </c>
      <c r="G21" s="24" t="s">
        <v>338</v>
      </c>
      <c r="H21" s="37" t="s">
        <v>324</v>
      </c>
      <c r="I21" s="37" t="s">
        <v>302</v>
      </c>
      <c r="J21" s="49" t="s">
        <v>325</v>
      </c>
    </row>
    <row r="22" s="1" customFormat="1" ht="20.25" customHeight="1" spans="1:10">
      <c r="A22" s="23"/>
      <c r="B22" s="23"/>
      <c r="C22" s="23" t="s">
        <v>297</v>
      </c>
      <c r="D22" s="48" t="s">
        <v>326</v>
      </c>
      <c r="E22" s="49" t="s">
        <v>327</v>
      </c>
      <c r="F22" s="37" t="s">
        <v>305</v>
      </c>
      <c r="G22" s="24" t="s">
        <v>306</v>
      </c>
      <c r="H22" s="37" t="s">
        <v>307</v>
      </c>
      <c r="I22" s="37" t="s">
        <v>302</v>
      </c>
      <c r="J22" s="49" t="s">
        <v>328</v>
      </c>
    </row>
    <row r="23" s="1" customFormat="1" ht="20.25" customHeight="1" spans="1:10">
      <c r="A23" s="23"/>
      <c r="B23" s="23"/>
      <c r="C23" s="23" t="s">
        <v>312</v>
      </c>
      <c r="D23" s="48" t="s">
        <v>329</v>
      </c>
      <c r="E23" s="49" t="s">
        <v>330</v>
      </c>
      <c r="F23" s="37" t="s">
        <v>300</v>
      </c>
      <c r="G23" s="24" t="s">
        <v>320</v>
      </c>
      <c r="H23" s="37" t="s">
        <v>307</v>
      </c>
      <c r="I23" s="37" t="s">
        <v>302</v>
      </c>
      <c r="J23" s="49" t="s">
        <v>331</v>
      </c>
    </row>
    <row r="24" s="1" customFormat="1" ht="20.25" customHeight="1" spans="1:10">
      <c r="A24" s="23"/>
      <c r="B24" s="23"/>
      <c r="C24" s="23" t="s">
        <v>312</v>
      </c>
      <c r="D24" s="48" t="s">
        <v>313</v>
      </c>
      <c r="E24" s="49" t="s">
        <v>339</v>
      </c>
      <c r="F24" s="37" t="s">
        <v>300</v>
      </c>
      <c r="G24" s="24" t="s">
        <v>42</v>
      </c>
      <c r="H24" s="37" t="s">
        <v>315</v>
      </c>
      <c r="I24" s="37" t="s">
        <v>302</v>
      </c>
      <c r="J24" s="49" t="s">
        <v>340</v>
      </c>
    </row>
    <row r="25" s="1" customFormat="1" ht="20.25" customHeight="1" spans="1:10">
      <c r="A25" s="23"/>
      <c r="B25" s="23"/>
      <c r="C25" s="23" t="s">
        <v>317</v>
      </c>
      <c r="D25" s="48" t="s">
        <v>318</v>
      </c>
      <c r="E25" s="49" t="s">
        <v>334</v>
      </c>
      <c r="F25" s="37" t="s">
        <v>300</v>
      </c>
      <c r="G25" s="24" t="s">
        <v>335</v>
      </c>
      <c r="H25" s="37" t="s">
        <v>307</v>
      </c>
      <c r="I25" s="37" t="s">
        <v>302</v>
      </c>
      <c r="J25" s="49" t="s">
        <v>336</v>
      </c>
    </row>
    <row r="26" s="1" customFormat="1" ht="20.25" customHeight="1" spans="1:10">
      <c r="A26" s="47" t="s">
        <v>263</v>
      </c>
      <c r="B26" s="23" t="s">
        <v>341</v>
      </c>
      <c r="C26" s="23"/>
      <c r="D26" s="23"/>
      <c r="E26" s="23"/>
      <c r="F26" s="23"/>
      <c r="G26" s="23"/>
      <c r="H26" s="23"/>
      <c r="I26" s="23"/>
      <c r="J26" s="23"/>
    </row>
    <row r="27" s="1" customFormat="1" ht="20.25" customHeight="1" spans="1:10">
      <c r="A27" s="23"/>
      <c r="B27" s="23"/>
      <c r="C27" s="23" t="s">
        <v>297</v>
      </c>
      <c r="D27" s="48" t="s">
        <v>298</v>
      </c>
      <c r="E27" s="49" t="s">
        <v>323</v>
      </c>
      <c r="F27" s="37" t="s">
        <v>300</v>
      </c>
      <c r="G27" s="24" t="s">
        <v>50</v>
      </c>
      <c r="H27" s="37" t="s">
        <v>324</v>
      </c>
      <c r="I27" s="37" t="s">
        <v>302</v>
      </c>
      <c r="J27" s="49" t="s">
        <v>325</v>
      </c>
    </row>
    <row r="28" s="1" customFormat="1" ht="20.25" customHeight="1" spans="1:10">
      <c r="A28" s="23"/>
      <c r="B28" s="23"/>
      <c r="C28" s="23" t="s">
        <v>297</v>
      </c>
      <c r="D28" s="48" t="s">
        <v>326</v>
      </c>
      <c r="E28" s="49" t="s">
        <v>327</v>
      </c>
      <c r="F28" s="37" t="s">
        <v>305</v>
      </c>
      <c r="G28" s="24" t="s">
        <v>306</v>
      </c>
      <c r="H28" s="37" t="s">
        <v>307</v>
      </c>
      <c r="I28" s="37" t="s">
        <v>302</v>
      </c>
      <c r="J28" s="49" t="s">
        <v>328</v>
      </c>
    </row>
    <row r="29" s="1" customFormat="1" ht="20.25" customHeight="1" spans="1:10">
      <c r="A29" s="23"/>
      <c r="B29" s="23"/>
      <c r="C29" s="23" t="s">
        <v>312</v>
      </c>
      <c r="D29" s="48" t="s">
        <v>329</v>
      </c>
      <c r="E29" s="49" t="s">
        <v>330</v>
      </c>
      <c r="F29" s="37" t="s">
        <v>300</v>
      </c>
      <c r="G29" s="24" t="s">
        <v>320</v>
      </c>
      <c r="H29" s="37" t="s">
        <v>307</v>
      </c>
      <c r="I29" s="37" t="s">
        <v>302</v>
      </c>
      <c r="J29" s="49" t="s">
        <v>331</v>
      </c>
    </row>
    <row r="30" s="1" customFormat="1" ht="20.25" customHeight="1" spans="1:10">
      <c r="A30" s="23"/>
      <c r="B30" s="23"/>
      <c r="C30" s="23" t="s">
        <v>312</v>
      </c>
      <c r="D30" s="48" t="s">
        <v>313</v>
      </c>
      <c r="E30" s="49" t="s">
        <v>339</v>
      </c>
      <c r="F30" s="37" t="s">
        <v>300</v>
      </c>
      <c r="G30" s="24" t="s">
        <v>42</v>
      </c>
      <c r="H30" s="37" t="s">
        <v>315</v>
      </c>
      <c r="I30" s="37" t="s">
        <v>302</v>
      </c>
      <c r="J30" s="49" t="s">
        <v>340</v>
      </c>
    </row>
    <row r="31" s="1" customFormat="1" ht="20.25" customHeight="1" spans="1:10">
      <c r="A31" s="23"/>
      <c r="B31" s="23"/>
      <c r="C31" s="23" t="s">
        <v>317</v>
      </c>
      <c r="D31" s="48" t="s">
        <v>318</v>
      </c>
      <c r="E31" s="49" t="s">
        <v>334</v>
      </c>
      <c r="F31" s="37" t="s">
        <v>300</v>
      </c>
      <c r="G31" s="24" t="s">
        <v>335</v>
      </c>
      <c r="H31" s="37" t="s">
        <v>307</v>
      </c>
      <c r="I31" s="37" t="s">
        <v>302</v>
      </c>
      <c r="J31" s="49" t="s">
        <v>336</v>
      </c>
    </row>
    <row r="32" s="1" customFormat="1" ht="20.25" customHeight="1" spans="1:10">
      <c r="A32" s="47" t="s">
        <v>272</v>
      </c>
      <c r="B32" s="23" t="s">
        <v>342</v>
      </c>
      <c r="C32" s="23"/>
      <c r="D32" s="23"/>
      <c r="E32" s="23"/>
      <c r="F32" s="23"/>
      <c r="G32" s="23"/>
      <c r="H32" s="23"/>
      <c r="I32" s="23"/>
      <c r="J32" s="23"/>
    </row>
    <row r="33" s="1" customFormat="1" ht="20.25" customHeight="1" spans="1:10">
      <c r="A33" s="23"/>
      <c r="B33" s="23"/>
      <c r="C33" s="23" t="s">
        <v>297</v>
      </c>
      <c r="D33" s="48" t="s">
        <v>298</v>
      </c>
      <c r="E33" s="49" t="s">
        <v>343</v>
      </c>
      <c r="F33" s="37" t="s">
        <v>300</v>
      </c>
      <c r="G33" s="24" t="s">
        <v>46</v>
      </c>
      <c r="H33" s="37" t="s">
        <v>344</v>
      </c>
      <c r="I33" s="37" t="s">
        <v>302</v>
      </c>
      <c r="J33" s="49" t="s">
        <v>345</v>
      </c>
    </row>
    <row r="34" s="1" customFormat="1" ht="20.25" customHeight="1" spans="1:10">
      <c r="A34" s="23"/>
      <c r="B34" s="23"/>
      <c r="C34" s="23" t="s">
        <v>297</v>
      </c>
      <c r="D34" s="48" t="s">
        <v>298</v>
      </c>
      <c r="E34" s="49" t="s">
        <v>346</v>
      </c>
      <c r="F34" s="37" t="s">
        <v>300</v>
      </c>
      <c r="G34" s="24" t="s">
        <v>347</v>
      </c>
      <c r="H34" s="37" t="s">
        <v>348</v>
      </c>
      <c r="I34" s="37" t="s">
        <v>302</v>
      </c>
      <c r="J34" s="49" t="s">
        <v>349</v>
      </c>
    </row>
    <row r="35" s="1" customFormat="1" ht="20.25" customHeight="1" spans="1:10">
      <c r="A35" s="23"/>
      <c r="B35" s="23"/>
      <c r="C35" s="23" t="s">
        <v>297</v>
      </c>
      <c r="D35" s="48" t="s">
        <v>298</v>
      </c>
      <c r="E35" s="49" t="s">
        <v>350</v>
      </c>
      <c r="F35" s="37" t="s">
        <v>300</v>
      </c>
      <c r="G35" s="24" t="s">
        <v>71</v>
      </c>
      <c r="H35" s="37" t="s">
        <v>344</v>
      </c>
      <c r="I35" s="37" t="s">
        <v>302</v>
      </c>
      <c r="J35" s="49" t="s">
        <v>351</v>
      </c>
    </row>
    <row r="36" s="1" customFormat="1" ht="20.25" customHeight="1" spans="1:10">
      <c r="A36" s="23"/>
      <c r="B36" s="23"/>
      <c r="C36" s="23" t="s">
        <v>312</v>
      </c>
      <c r="D36" s="48" t="s">
        <v>329</v>
      </c>
      <c r="E36" s="49" t="s">
        <v>352</v>
      </c>
      <c r="F36" s="37" t="s">
        <v>300</v>
      </c>
      <c r="G36" s="24" t="s">
        <v>43</v>
      </c>
      <c r="H36" s="37" t="s">
        <v>353</v>
      </c>
      <c r="I36" s="37" t="s">
        <v>302</v>
      </c>
      <c r="J36" s="49" t="s">
        <v>354</v>
      </c>
    </row>
    <row r="37" s="1" customFormat="1" ht="20.25" customHeight="1" spans="1:10">
      <c r="A37" s="23"/>
      <c r="B37" s="23"/>
      <c r="C37" s="23" t="s">
        <v>317</v>
      </c>
      <c r="D37" s="48" t="s">
        <v>318</v>
      </c>
      <c r="E37" s="49" t="s">
        <v>355</v>
      </c>
      <c r="F37" s="37" t="s">
        <v>300</v>
      </c>
      <c r="G37" s="24" t="s">
        <v>335</v>
      </c>
      <c r="H37" s="37" t="s">
        <v>307</v>
      </c>
      <c r="I37" s="37" t="s">
        <v>302</v>
      </c>
      <c r="J37" s="49" t="s">
        <v>356</v>
      </c>
    </row>
    <row r="38" s="1" customFormat="1" ht="20.25" customHeight="1" spans="1:10">
      <c r="A38" s="47" t="s">
        <v>270</v>
      </c>
      <c r="B38" s="23" t="s">
        <v>357</v>
      </c>
      <c r="C38" s="23"/>
      <c r="D38" s="23"/>
      <c r="E38" s="23"/>
      <c r="F38" s="23"/>
      <c r="G38" s="23"/>
      <c r="H38" s="23"/>
      <c r="I38" s="23"/>
      <c r="J38" s="23"/>
    </row>
    <row r="39" s="1" customFormat="1" ht="20.25" customHeight="1" spans="1:10">
      <c r="A39" s="23"/>
      <c r="B39" s="23"/>
      <c r="C39" s="23" t="s">
        <v>297</v>
      </c>
      <c r="D39" s="48" t="s">
        <v>298</v>
      </c>
      <c r="E39" s="49" t="s">
        <v>323</v>
      </c>
      <c r="F39" s="37" t="s">
        <v>300</v>
      </c>
      <c r="G39" s="24" t="s">
        <v>358</v>
      </c>
      <c r="H39" s="37" t="s">
        <v>324</v>
      </c>
      <c r="I39" s="37" t="s">
        <v>302</v>
      </c>
      <c r="J39" s="49" t="s">
        <v>325</v>
      </c>
    </row>
    <row r="40" s="1" customFormat="1" ht="20.25" customHeight="1" spans="1:10">
      <c r="A40" s="23"/>
      <c r="B40" s="23"/>
      <c r="C40" s="23" t="s">
        <v>297</v>
      </c>
      <c r="D40" s="48" t="s">
        <v>326</v>
      </c>
      <c r="E40" s="49" t="s">
        <v>327</v>
      </c>
      <c r="F40" s="37" t="s">
        <v>305</v>
      </c>
      <c r="G40" s="24" t="s">
        <v>306</v>
      </c>
      <c r="H40" s="37" t="s">
        <v>307</v>
      </c>
      <c r="I40" s="37" t="s">
        <v>302</v>
      </c>
      <c r="J40" s="49" t="s">
        <v>328</v>
      </c>
    </row>
    <row r="41" s="1" customFormat="1" ht="20.25" customHeight="1" spans="1:10">
      <c r="A41" s="23"/>
      <c r="B41" s="23"/>
      <c r="C41" s="23" t="s">
        <v>312</v>
      </c>
      <c r="D41" s="48" t="s">
        <v>329</v>
      </c>
      <c r="E41" s="49" t="s">
        <v>330</v>
      </c>
      <c r="F41" s="37" t="s">
        <v>300</v>
      </c>
      <c r="G41" s="24" t="s">
        <v>320</v>
      </c>
      <c r="H41" s="37" t="s">
        <v>307</v>
      </c>
      <c r="I41" s="37" t="s">
        <v>302</v>
      </c>
      <c r="J41" s="49" t="s">
        <v>331</v>
      </c>
    </row>
    <row r="42" s="1" customFormat="1" ht="20.25" customHeight="1" spans="1:10">
      <c r="A42" s="23"/>
      <c r="B42" s="23"/>
      <c r="C42" s="23" t="s">
        <v>312</v>
      </c>
      <c r="D42" s="48" t="s">
        <v>313</v>
      </c>
      <c r="E42" s="49" t="s">
        <v>339</v>
      </c>
      <c r="F42" s="37" t="s">
        <v>300</v>
      </c>
      <c r="G42" s="24" t="s">
        <v>42</v>
      </c>
      <c r="H42" s="37" t="s">
        <v>315</v>
      </c>
      <c r="I42" s="37" t="s">
        <v>302</v>
      </c>
      <c r="J42" s="49" t="s">
        <v>340</v>
      </c>
    </row>
    <row r="43" s="1" customFormat="1" ht="20.25" customHeight="1" spans="1:10">
      <c r="A43" s="23"/>
      <c r="B43" s="23"/>
      <c r="C43" s="23" t="s">
        <v>317</v>
      </c>
      <c r="D43" s="48" t="s">
        <v>318</v>
      </c>
      <c r="E43" s="49" t="s">
        <v>334</v>
      </c>
      <c r="F43" s="37" t="s">
        <v>300</v>
      </c>
      <c r="G43" s="24" t="s">
        <v>320</v>
      </c>
      <c r="H43" s="37" t="s">
        <v>307</v>
      </c>
      <c r="I43" s="37" t="s">
        <v>302</v>
      </c>
      <c r="J43" s="49" t="s">
        <v>336</v>
      </c>
    </row>
    <row r="44" s="1" customFormat="1" ht="20.25" customHeight="1" spans="1:10">
      <c r="A44" s="47" t="s">
        <v>268</v>
      </c>
      <c r="B44" s="23" t="s">
        <v>359</v>
      </c>
      <c r="C44" s="23"/>
      <c r="D44" s="23"/>
      <c r="E44" s="23"/>
      <c r="F44" s="23"/>
      <c r="G44" s="23"/>
      <c r="H44" s="23"/>
      <c r="I44" s="23"/>
      <c r="J44" s="23"/>
    </row>
    <row r="45" s="1" customFormat="1" ht="20.25" customHeight="1" spans="1:10">
      <c r="A45" s="23"/>
      <c r="B45" s="23"/>
      <c r="C45" s="23" t="s">
        <v>297</v>
      </c>
      <c r="D45" s="48" t="s">
        <v>298</v>
      </c>
      <c r="E45" s="49" t="s">
        <v>360</v>
      </c>
      <c r="F45" s="37" t="s">
        <v>300</v>
      </c>
      <c r="G45" s="24" t="s">
        <v>361</v>
      </c>
      <c r="H45" s="37" t="s">
        <v>324</v>
      </c>
      <c r="I45" s="37" t="s">
        <v>302</v>
      </c>
      <c r="J45" s="49" t="s">
        <v>362</v>
      </c>
    </row>
    <row r="46" s="1" customFormat="1" ht="20.25" customHeight="1" spans="1:10">
      <c r="A46" s="23"/>
      <c r="B46" s="23"/>
      <c r="C46" s="23" t="s">
        <v>297</v>
      </c>
      <c r="D46" s="48" t="s">
        <v>309</v>
      </c>
      <c r="E46" s="49" t="s">
        <v>363</v>
      </c>
      <c r="F46" s="37" t="s">
        <v>300</v>
      </c>
      <c r="G46" s="24" t="s">
        <v>306</v>
      </c>
      <c r="H46" s="37" t="s">
        <v>307</v>
      </c>
      <c r="I46" s="37" t="s">
        <v>302</v>
      </c>
      <c r="J46" s="49" t="s">
        <v>364</v>
      </c>
    </row>
    <row r="47" s="1" customFormat="1" ht="20.25" customHeight="1" spans="1:10">
      <c r="A47" s="23"/>
      <c r="B47" s="23"/>
      <c r="C47" s="23" t="s">
        <v>297</v>
      </c>
      <c r="D47" s="48" t="s">
        <v>326</v>
      </c>
      <c r="E47" s="49" t="s">
        <v>365</v>
      </c>
      <c r="F47" s="37" t="s">
        <v>300</v>
      </c>
      <c r="G47" s="24" t="s">
        <v>366</v>
      </c>
      <c r="H47" s="37" t="s">
        <v>307</v>
      </c>
      <c r="I47" s="37" t="s">
        <v>302</v>
      </c>
      <c r="J47" s="49" t="s">
        <v>367</v>
      </c>
    </row>
    <row r="48" s="1" customFormat="1" ht="20.25" customHeight="1" spans="1:10">
      <c r="A48" s="23"/>
      <c r="B48" s="23"/>
      <c r="C48" s="23" t="s">
        <v>312</v>
      </c>
      <c r="D48" s="48" t="s">
        <v>329</v>
      </c>
      <c r="E48" s="49" t="s">
        <v>368</v>
      </c>
      <c r="F48" s="37" t="s">
        <v>300</v>
      </c>
      <c r="G48" s="24" t="s">
        <v>369</v>
      </c>
      <c r="H48" s="37" t="s">
        <v>307</v>
      </c>
      <c r="I48" s="37" t="s">
        <v>302</v>
      </c>
      <c r="J48" s="49" t="s">
        <v>370</v>
      </c>
    </row>
    <row r="49" s="1" customFormat="1" ht="20.25" customHeight="1" spans="1:10">
      <c r="A49" s="23"/>
      <c r="B49" s="23"/>
      <c r="C49" s="23" t="s">
        <v>317</v>
      </c>
      <c r="D49" s="48" t="s">
        <v>318</v>
      </c>
      <c r="E49" s="49" t="s">
        <v>371</v>
      </c>
      <c r="F49" s="37" t="s">
        <v>300</v>
      </c>
      <c r="G49" s="24" t="s">
        <v>369</v>
      </c>
      <c r="H49" s="37" t="s">
        <v>307</v>
      </c>
      <c r="I49" s="37" t="s">
        <v>302</v>
      </c>
      <c r="J49" s="49" t="s">
        <v>372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"/>
    </sheetView>
  </sheetViews>
  <sheetFormatPr defaultColWidth="8.86111111111111" defaultRowHeight="15" customHeight="1" outlineLevelCol="5"/>
  <cols>
    <col min="1" max="1" width="28.5740740740741" style="1" customWidth="1"/>
    <col min="2" max="2" width="17.1388888888889" style="1" customWidth="1"/>
    <col min="3" max="3" width="28.5740740740741" style="1" customWidth="1"/>
    <col min="4" max="6" width="21.4259259259259" style="1" customWidth="1"/>
    <col min="7" max="16384" width="8.86111111111111" style="1"/>
  </cols>
  <sheetData>
    <row r="1" s="1" customFormat="1" ht="18.75" customHeight="1" spans="1:6">
      <c r="A1" s="2"/>
      <c r="B1" s="2"/>
      <c r="C1" s="2"/>
      <c r="D1" s="2"/>
      <c r="E1" s="2"/>
      <c r="F1" s="40" t="s">
        <v>373</v>
      </c>
    </row>
    <row r="2" s="1" customFormat="1" ht="37.5" customHeight="1" spans="1:6">
      <c r="A2" s="4" t="s">
        <v>374</v>
      </c>
      <c r="B2" s="4"/>
      <c r="C2" s="4"/>
      <c r="D2" s="4"/>
      <c r="E2" s="4"/>
      <c r="F2" s="4"/>
    </row>
    <row r="3" s="1" customFormat="1" ht="18.75" customHeight="1" spans="1:6">
      <c r="A3" s="41" t="str">
        <f>"单位名称："&amp;"通海县高大傣族彝族乡人民政府"</f>
        <v>单位名称：通海县高大傣族彝族乡人民政府</v>
      </c>
      <c r="B3" s="41"/>
      <c r="C3" s="41"/>
      <c r="D3" s="42"/>
      <c r="E3" s="42"/>
      <c r="F3" s="43" t="s">
        <v>26</v>
      </c>
    </row>
    <row r="4" s="1" customFormat="1" ht="18.75" customHeight="1" spans="1:6">
      <c r="A4" s="13" t="s">
        <v>375</v>
      </c>
      <c r="B4" s="13" t="s">
        <v>61</v>
      </c>
      <c r="C4" s="13" t="s">
        <v>62</v>
      </c>
      <c r="D4" s="44" t="s">
        <v>376</v>
      </c>
      <c r="E4" s="44"/>
      <c r="F4" s="44"/>
    </row>
    <row r="5" s="1" customFormat="1" ht="18.75" customHeight="1" spans="1:6">
      <c r="A5" s="13"/>
      <c r="B5" s="13"/>
      <c r="C5" s="13"/>
      <c r="D5" s="44" t="s">
        <v>31</v>
      </c>
      <c r="E5" s="44" t="s">
        <v>64</v>
      </c>
      <c r="F5" s="44" t="s">
        <v>65</v>
      </c>
    </row>
    <row r="6" s="1" customFormat="1" ht="18.75" customHeight="1" spans="1:6">
      <c r="A6" s="14" t="s">
        <v>42</v>
      </c>
      <c r="B6" s="14"/>
      <c r="C6" s="14" t="s">
        <v>43</v>
      </c>
      <c r="D6" s="14" t="s">
        <v>45</v>
      </c>
      <c r="E6" s="14" t="s">
        <v>46</v>
      </c>
      <c r="F6" s="14" t="s">
        <v>47</v>
      </c>
    </row>
    <row r="7" s="1" customFormat="1" ht="20.25" customHeight="1" spans="1:6">
      <c r="A7" s="16"/>
      <c r="B7" s="16"/>
      <c r="C7" s="16"/>
      <c r="D7" s="17"/>
      <c r="E7" s="17"/>
      <c r="F7" s="17"/>
    </row>
    <row r="8" s="1" customFormat="1" ht="20.25" customHeight="1" spans="1:6">
      <c r="A8" s="45" t="s">
        <v>123</v>
      </c>
      <c r="B8" s="45"/>
      <c r="C8" s="45"/>
      <c r="D8" s="46"/>
      <c r="E8" s="46"/>
      <c r="F8" s="46"/>
    </row>
    <row r="9" customHeight="1" spans="1:1">
      <c r="A9" s="1" t="s">
        <v>377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$A1:$XFD1"/>
    </sheetView>
  </sheetViews>
  <sheetFormatPr defaultColWidth="8.86111111111111" defaultRowHeight="15" customHeight="1"/>
  <cols>
    <col min="1" max="1" width="32.9907407407407" style="1" customWidth="1"/>
    <col min="2" max="2" width="31.287037037037" style="1" customWidth="1"/>
    <col min="3" max="3" width="31.4166666666667" style="1" customWidth="1"/>
    <col min="4" max="4" width="11.4166666666667" style="1" customWidth="1"/>
    <col min="5" max="7" width="16.287037037037" style="1" customWidth="1"/>
    <col min="8" max="11" width="16.4166666666667" style="1" customWidth="1"/>
    <col min="12" max="17" width="16.287037037037" style="1" customWidth="1"/>
    <col min="18" max="16384" width="8.86111111111111" style="1"/>
  </cols>
  <sheetData>
    <row r="1" s="1" customFormat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0" t="s">
        <v>378</v>
      </c>
    </row>
    <row r="2" s="1" customFormat="1" ht="45" customHeight="1" spans="1:17">
      <c r="A2" s="29" t="s">
        <v>379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s="1" customFormat="1" ht="20.25" customHeight="1" spans="1:17">
      <c r="A3" s="19" t="str">
        <f>"单位名称："&amp;"通海县高大傣族彝族乡人民政府"</f>
        <v>单位名称：通海县高大傣族彝族乡人民政府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26</v>
      </c>
    </row>
    <row r="4" s="1" customFormat="1" ht="20.25" customHeight="1" spans="1:17">
      <c r="A4" s="22" t="s">
        <v>380</v>
      </c>
      <c r="B4" s="22" t="s">
        <v>381</v>
      </c>
      <c r="C4" s="22" t="s">
        <v>382</v>
      </c>
      <c r="D4" s="22" t="s">
        <v>383</v>
      </c>
      <c r="E4" s="22" t="s">
        <v>384</v>
      </c>
      <c r="F4" s="22" t="s">
        <v>385</v>
      </c>
      <c r="G4" s="22" t="s">
        <v>159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s="1" customFormat="1" ht="20.25" customHeight="1" spans="1:17">
      <c r="A5" s="22"/>
      <c r="B5" s="22"/>
      <c r="C5" s="22"/>
      <c r="D5" s="22"/>
      <c r="E5" s="22"/>
      <c r="F5" s="22"/>
      <c r="G5" s="22" t="s">
        <v>29</v>
      </c>
      <c r="H5" s="22" t="s">
        <v>32</v>
      </c>
      <c r="I5" s="22" t="s">
        <v>386</v>
      </c>
      <c r="J5" s="22" t="s">
        <v>387</v>
      </c>
      <c r="K5" s="22" t="s">
        <v>35</v>
      </c>
      <c r="L5" s="22" t="s">
        <v>36</v>
      </c>
      <c r="M5" s="22"/>
      <c r="N5" s="22"/>
      <c r="O5" s="22"/>
      <c r="P5" s="22"/>
      <c r="Q5" s="22"/>
    </row>
    <row r="6" s="1" customFormat="1" ht="32.4" customHeight="1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 t="s">
        <v>31</v>
      </c>
      <c r="M6" s="22" t="s">
        <v>37</v>
      </c>
      <c r="N6" s="22" t="s">
        <v>38</v>
      </c>
      <c r="O6" s="39" t="s">
        <v>39</v>
      </c>
      <c r="P6" s="39" t="s">
        <v>40</v>
      </c>
      <c r="Q6" s="39" t="s">
        <v>41</v>
      </c>
    </row>
    <row r="7" s="1" customFormat="1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s="1" customFormat="1" ht="20.25" customHeight="1" spans="1:17">
      <c r="A8" s="36" t="s">
        <v>277</v>
      </c>
      <c r="B8" s="23"/>
      <c r="C8" s="23"/>
      <c r="D8" s="32"/>
      <c r="E8" s="32"/>
      <c r="F8" s="32">
        <v>17.24</v>
      </c>
      <c r="G8" s="32">
        <v>17.24</v>
      </c>
      <c r="H8" s="32"/>
      <c r="I8" s="32"/>
      <c r="J8" s="33"/>
      <c r="K8" s="33"/>
      <c r="L8" s="32">
        <v>17.24</v>
      </c>
      <c r="M8" s="32"/>
      <c r="N8" s="32"/>
      <c r="O8" s="32"/>
      <c r="P8" s="32"/>
      <c r="Q8" s="32">
        <v>17.24</v>
      </c>
    </row>
    <row r="9" s="1" customFormat="1" ht="20.25" customHeight="1" spans="1:17">
      <c r="A9" s="23"/>
      <c r="B9" s="23" t="s">
        <v>388</v>
      </c>
      <c r="C9" s="23" t="str">
        <f>"A02021301"&amp;"  "&amp;"碎纸机"</f>
        <v>A02021301  碎纸机</v>
      </c>
      <c r="D9" s="37" t="s">
        <v>301</v>
      </c>
      <c r="E9" s="24">
        <v>2</v>
      </c>
      <c r="F9" s="32">
        <v>0.2</v>
      </c>
      <c r="G9" s="32">
        <v>0.2</v>
      </c>
      <c r="H9" s="33"/>
      <c r="I9" s="33"/>
      <c r="J9" s="33"/>
      <c r="K9" s="33"/>
      <c r="L9" s="32">
        <v>0.2</v>
      </c>
      <c r="M9" s="32"/>
      <c r="N9" s="32"/>
      <c r="O9" s="32"/>
      <c r="P9" s="32"/>
      <c r="Q9" s="32">
        <v>0.2</v>
      </c>
    </row>
    <row r="10" s="1" customFormat="1" ht="20.25" customHeight="1" spans="1:17">
      <c r="A10" s="23"/>
      <c r="B10" s="23" t="s">
        <v>389</v>
      </c>
      <c r="C10" s="23" t="str">
        <f>"A05040101"&amp;"  "&amp;"复印纸"</f>
        <v>A05040101  复印纸</v>
      </c>
      <c r="D10" s="37" t="s">
        <v>390</v>
      </c>
      <c r="E10" s="24">
        <v>10</v>
      </c>
      <c r="F10" s="32">
        <v>0.15</v>
      </c>
      <c r="G10" s="32">
        <v>0.15</v>
      </c>
      <c r="H10" s="33"/>
      <c r="I10" s="33"/>
      <c r="J10" s="33"/>
      <c r="K10" s="33"/>
      <c r="L10" s="32">
        <v>0.15</v>
      </c>
      <c r="M10" s="32"/>
      <c r="N10" s="32"/>
      <c r="O10" s="32"/>
      <c r="P10" s="32"/>
      <c r="Q10" s="32">
        <v>0.15</v>
      </c>
    </row>
    <row r="11" s="1" customFormat="1" ht="20.25" customHeight="1" spans="1:17">
      <c r="A11" s="23"/>
      <c r="B11" s="23" t="s">
        <v>391</v>
      </c>
      <c r="C11" s="23" t="str">
        <f>"C23120200"&amp;"  "&amp;"办公设备维修和保养服务"</f>
        <v>C23120200  办公设备维修和保养服务</v>
      </c>
      <c r="D11" s="37" t="s">
        <v>315</v>
      </c>
      <c r="E11" s="24">
        <v>1</v>
      </c>
      <c r="F11" s="32">
        <v>1.5</v>
      </c>
      <c r="G11" s="32">
        <v>1.5</v>
      </c>
      <c r="H11" s="33"/>
      <c r="I11" s="33"/>
      <c r="J11" s="33"/>
      <c r="K11" s="33"/>
      <c r="L11" s="32">
        <v>1.5</v>
      </c>
      <c r="M11" s="32"/>
      <c r="N11" s="32"/>
      <c r="O11" s="32"/>
      <c r="P11" s="32"/>
      <c r="Q11" s="32">
        <v>1.5</v>
      </c>
    </row>
    <row r="12" s="1" customFormat="1" ht="20.25" customHeight="1" spans="1:17">
      <c r="A12" s="23"/>
      <c r="B12" s="23" t="s">
        <v>392</v>
      </c>
      <c r="C12" s="23" t="str">
        <f>"C23120100"&amp;"  "&amp;"计算机设备维修和保养服务"</f>
        <v>C23120100  计算机设备维修和保养服务</v>
      </c>
      <c r="D12" s="37" t="s">
        <v>315</v>
      </c>
      <c r="E12" s="24">
        <v>1</v>
      </c>
      <c r="F12" s="32">
        <v>0.8</v>
      </c>
      <c r="G12" s="32">
        <v>0.8</v>
      </c>
      <c r="H12" s="33"/>
      <c r="I12" s="33"/>
      <c r="J12" s="33"/>
      <c r="K12" s="33"/>
      <c r="L12" s="32">
        <v>0.8</v>
      </c>
      <c r="M12" s="32"/>
      <c r="N12" s="32"/>
      <c r="O12" s="32"/>
      <c r="P12" s="32"/>
      <c r="Q12" s="32">
        <v>0.8</v>
      </c>
    </row>
    <row r="13" s="1" customFormat="1" ht="20.25" customHeight="1" spans="1:17">
      <c r="A13" s="23"/>
      <c r="B13" s="23" t="s">
        <v>393</v>
      </c>
      <c r="C13" s="23" t="str">
        <f>"A05040101"&amp;"  "&amp;"复印纸"</f>
        <v>A05040101  复印纸</v>
      </c>
      <c r="D13" s="37" t="s">
        <v>390</v>
      </c>
      <c r="E13" s="24">
        <v>106</v>
      </c>
      <c r="F13" s="32">
        <v>1.59</v>
      </c>
      <c r="G13" s="32">
        <v>1.59</v>
      </c>
      <c r="H13" s="33"/>
      <c r="I13" s="33"/>
      <c r="J13" s="33"/>
      <c r="K13" s="33"/>
      <c r="L13" s="32">
        <v>1.59</v>
      </c>
      <c r="M13" s="32"/>
      <c r="N13" s="32"/>
      <c r="O13" s="32"/>
      <c r="P13" s="32"/>
      <c r="Q13" s="32">
        <v>1.59</v>
      </c>
    </row>
    <row r="14" s="1" customFormat="1" ht="20.25" customHeight="1" spans="1:17">
      <c r="A14" s="23"/>
      <c r="B14" s="23" t="s">
        <v>394</v>
      </c>
      <c r="C14" s="23" t="str">
        <f>"A02021004"&amp;"  "&amp;"A4彩色打印机"</f>
        <v>A02021004  A4彩色打印机</v>
      </c>
      <c r="D14" s="37" t="s">
        <v>301</v>
      </c>
      <c r="E14" s="24">
        <v>4</v>
      </c>
      <c r="F14" s="32">
        <v>1.6</v>
      </c>
      <c r="G14" s="32">
        <v>1.6</v>
      </c>
      <c r="H14" s="33"/>
      <c r="I14" s="33"/>
      <c r="J14" s="33"/>
      <c r="K14" s="33"/>
      <c r="L14" s="32">
        <v>1.6</v>
      </c>
      <c r="M14" s="32"/>
      <c r="N14" s="32"/>
      <c r="O14" s="32"/>
      <c r="P14" s="32"/>
      <c r="Q14" s="32">
        <v>1.6</v>
      </c>
    </row>
    <row r="15" s="1" customFormat="1" ht="20.25" customHeight="1" spans="1:17">
      <c r="A15" s="23"/>
      <c r="B15" s="23" t="s">
        <v>395</v>
      </c>
      <c r="C15" s="23" t="str">
        <f>"A02021003"&amp;"  "&amp;"A4黑白打印机"</f>
        <v>A02021003  A4黑白打印机</v>
      </c>
      <c r="D15" s="37" t="s">
        <v>301</v>
      </c>
      <c r="E15" s="24">
        <v>1</v>
      </c>
      <c r="F15" s="32">
        <v>0.2</v>
      </c>
      <c r="G15" s="32">
        <v>0.2</v>
      </c>
      <c r="H15" s="33"/>
      <c r="I15" s="33"/>
      <c r="J15" s="33"/>
      <c r="K15" s="33"/>
      <c r="L15" s="32">
        <v>0.2</v>
      </c>
      <c r="M15" s="32"/>
      <c r="N15" s="32"/>
      <c r="O15" s="32"/>
      <c r="P15" s="32"/>
      <c r="Q15" s="32">
        <v>0.2</v>
      </c>
    </row>
    <row r="16" s="1" customFormat="1" ht="20.25" customHeight="1" spans="1:17">
      <c r="A16" s="23"/>
      <c r="B16" s="23" t="s">
        <v>396</v>
      </c>
      <c r="C16" s="23" t="str">
        <f>"C23120301"&amp;"  "&amp;"车辆维修和保养服务"</f>
        <v>C23120301  车辆维修和保养服务</v>
      </c>
      <c r="D16" s="37" t="s">
        <v>315</v>
      </c>
      <c r="E16" s="24">
        <v>1</v>
      </c>
      <c r="F16" s="32">
        <v>8.2</v>
      </c>
      <c r="G16" s="32">
        <v>8.2</v>
      </c>
      <c r="H16" s="33"/>
      <c r="I16" s="33"/>
      <c r="J16" s="33"/>
      <c r="K16" s="33"/>
      <c r="L16" s="32">
        <v>8.2</v>
      </c>
      <c r="M16" s="32"/>
      <c r="N16" s="32"/>
      <c r="O16" s="32"/>
      <c r="P16" s="32"/>
      <c r="Q16" s="32">
        <v>8.2</v>
      </c>
    </row>
    <row r="17" s="1" customFormat="1" ht="20.25" customHeight="1" spans="1:17">
      <c r="A17" s="23"/>
      <c r="B17" s="23" t="s">
        <v>281</v>
      </c>
      <c r="C17" s="23" t="str">
        <f>"C2309019901"&amp;"  "&amp;"公文用纸、资料汇编、信封印刷服务"</f>
        <v>C2309019901  公文用纸、资料汇编、信封印刷服务</v>
      </c>
      <c r="D17" s="37" t="s">
        <v>315</v>
      </c>
      <c r="E17" s="24">
        <v>1</v>
      </c>
      <c r="F17" s="32">
        <v>1</v>
      </c>
      <c r="G17" s="32">
        <v>1</v>
      </c>
      <c r="H17" s="33"/>
      <c r="I17" s="33"/>
      <c r="J17" s="33"/>
      <c r="K17" s="33"/>
      <c r="L17" s="32">
        <v>1</v>
      </c>
      <c r="M17" s="32"/>
      <c r="N17" s="32"/>
      <c r="O17" s="32"/>
      <c r="P17" s="32"/>
      <c r="Q17" s="32">
        <v>1</v>
      </c>
    </row>
    <row r="18" s="1" customFormat="1" ht="20.25" customHeight="1" spans="1:17">
      <c r="A18" s="23"/>
      <c r="B18" s="23" t="s">
        <v>397</v>
      </c>
      <c r="C18" s="23" t="str">
        <f>"A02010105"&amp;"  "&amp;"台式计算机"</f>
        <v>A02010105  台式计算机</v>
      </c>
      <c r="D18" s="37" t="s">
        <v>301</v>
      </c>
      <c r="E18" s="24">
        <v>2</v>
      </c>
      <c r="F18" s="32">
        <v>2</v>
      </c>
      <c r="G18" s="32">
        <v>2</v>
      </c>
      <c r="H18" s="33"/>
      <c r="I18" s="33"/>
      <c r="J18" s="33"/>
      <c r="K18" s="33"/>
      <c r="L18" s="32">
        <v>2</v>
      </c>
      <c r="M18" s="32"/>
      <c r="N18" s="32"/>
      <c r="O18" s="32"/>
      <c r="P18" s="32"/>
      <c r="Q18" s="32">
        <v>2</v>
      </c>
    </row>
    <row r="19" s="1" customFormat="1" ht="20.25" customHeight="1" spans="1:17">
      <c r="A19" s="36" t="s">
        <v>200</v>
      </c>
      <c r="B19" s="23"/>
      <c r="C19" s="23"/>
      <c r="D19" s="23"/>
      <c r="E19" s="23"/>
      <c r="F19" s="32">
        <v>17.24</v>
      </c>
      <c r="G19" s="32">
        <v>17.24</v>
      </c>
      <c r="H19" s="32">
        <v>17.24</v>
      </c>
      <c r="I19" s="32"/>
      <c r="J19" s="33"/>
      <c r="K19" s="33"/>
      <c r="L19" s="32"/>
      <c r="M19" s="32"/>
      <c r="N19" s="32"/>
      <c r="O19" s="32"/>
      <c r="P19" s="32"/>
      <c r="Q19" s="32"/>
    </row>
    <row r="20" s="1" customFormat="1" ht="20.25" customHeight="1" spans="1:17">
      <c r="A20" s="23"/>
      <c r="B20" s="23" t="s">
        <v>388</v>
      </c>
      <c r="C20" s="23" t="str">
        <f>"A02021301"&amp;"  "&amp;"碎纸机"</f>
        <v>A02021301  碎纸机</v>
      </c>
      <c r="D20" s="37" t="s">
        <v>301</v>
      </c>
      <c r="E20" s="24">
        <v>2</v>
      </c>
      <c r="F20" s="32">
        <v>0.2</v>
      </c>
      <c r="G20" s="32">
        <v>0.2</v>
      </c>
      <c r="H20" s="33">
        <v>0.2</v>
      </c>
      <c r="I20" s="33"/>
      <c r="J20" s="33"/>
      <c r="K20" s="33"/>
      <c r="L20" s="32"/>
      <c r="M20" s="32"/>
      <c r="N20" s="32"/>
      <c r="O20" s="32"/>
      <c r="P20" s="32"/>
      <c r="Q20" s="32"/>
    </row>
    <row r="21" s="1" customFormat="1" ht="20.25" customHeight="1" spans="1:17">
      <c r="A21" s="23"/>
      <c r="B21" s="23" t="s">
        <v>398</v>
      </c>
      <c r="C21" s="23" t="str">
        <f>"A02010105"&amp;"  "&amp;"台式计算机"</f>
        <v>A02010105  台式计算机</v>
      </c>
      <c r="D21" s="37" t="s">
        <v>301</v>
      </c>
      <c r="E21" s="24">
        <v>2</v>
      </c>
      <c r="F21" s="32">
        <v>2</v>
      </c>
      <c r="G21" s="32">
        <v>2</v>
      </c>
      <c r="H21" s="33">
        <v>2</v>
      </c>
      <c r="I21" s="33"/>
      <c r="J21" s="33"/>
      <c r="K21" s="33"/>
      <c r="L21" s="32"/>
      <c r="M21" s="32"/>
      <c r="N21" s="32"/>
      <c r="O21" s="32"/>
      <c r="P21" s="32"/>
      <c r="Q21" s="32"/>
    </row>
    <row r="22" s="1" customFormat="1" ht="20.25" customHeight="1" spans="1:17">
      <c r="A22" s="23"/>
      <c r="B22" s="23" t="s">
        <v>394</v>
      </c>
      <c r="C22" s="23" t="str">
        <f>"A02021004"&amp;"  "&amp;"A4彩色打印机"</f>
        <v>A02021004  A4彩色打印机</v>
      </c>
      <c r="D22" s="37" t="s">
        <v>301</v>
      </c>
      <c r="E22" s="24">
        <v>4</v>
      </c>
      <c r="F22" s="32">
        <v>1.6</v>
      </c>
      <c r="G22" s="32">
        <v>1.6</v>
      </c>
      <c r="H22" s="33">
        <v>1.6</v>
      </c>
      <c r="I22" s="33"/>
      <c r="J22" s="33"/>
      <c r="K22" s="33"/>
      <c r="L22" s="32"/>
      <c r="M22" s="32"/>
      <c r="N22" s="32"/>
      <c r="O22" s="32"/>
      <c r="P22" s="32"/>
      <c r="Q22" s="32"/>
    </row>
    <row r="23" s="1" customFormat="1" ht="20.25" customHeight="1" spans="1:17">
      <c r="A23" s="23"/>
      <c r="B23" s="23" t="s">
        <v>392</v>
      </c>
      <c r="C23" s="23" t="str">
        <f>"C23120100"&amp;"  "&amp;"计算机设备维修和保养服务"</f>
        <v>C23120100  计算机设备维修和保养服务</v>
      </c>
      <c r="D23" s="37" t="s">
        <v>315</v>
      </c>
      <c r="E23" s="24">
        <v>1</v>
      </c>
      <c r="F23" s="32">
        <v>0.8</v>
      </c>
      <c r="G23" s="32">
        <v>0.8</v>
      </c>
      <c r="H23" s="33">
        <v>0.8</v>
      </c>
      <c r="I23" s="33"/>
      <c r="J23" s="33"/>
      <c r="K23" s="33"/>
      <c r="L23" s="32"/>
      <c r="M23" s="32"/>
      <c r="N23" s="32"/>
      <c r="O23" s="32"/>
      <c r="P23" s="32"/>
      <c r="Q23" s="32"/>
    </row>
    <row r="24" s="1" customFormat="1" ht="20.25" customHeight="1" spans="1:17">
      <c r="A24" s="23"/>
      <c r="B24" s="23" t="s">
        <v>399</v>
      </c>
      <c r="C24" s="23" t="str">
        <f>"C23120301"&amp;"  "&amp;"车辆维修和保养服务"</f>
        <v>C23120301  车辆维修和保养服务</v>
      </c>
      <c r="D24" s="37" t="s">
        <v>315</v>
      </c>
      <c r="E24" s="24">
        <v>1</v>
      </c>
      <c r="F24" s="32">
        <v>6</v>
      </c>
      <c r="G24" s="32">
        <v>6</v>
      </c>
      <c r="H24" s="33">
        <v>6</v>
      </c>
      <c r="I24" s="33"/>
      <c r="J24" s="33"/>
      <c r="K24" s="33"/>
      <c r="L24" s="32"/>
      <c r="M24" s="32"/>
      <c r="N24" s="32"/>
      <c r="O24" s="32"/>
      <c r="P24" s="32"/>
      <c r="Q24" s="32"/>
    </row>
    <row r="25" s="1" customFormat="1" ht="20.25" customHeight="1" spans="1:17">
      <c r="A25" s="23"/>
      <c r="B25" s="23" t="s">
        <v>400</v>
      </c>
      <c r="C25" s="23" t="str">
        <f>"A05040101"&amp;"  "&amp;"复印纸"</f>
        <v>A05040101  复印纸</v>
      </c>
      <c r="D25" s="37" t="s">
        <v>390</v>
      </c>
      <c r="E25" s="24">
        <v>106</v>
      </c>
      <c r="F25" s="32">
        <v>1.59</v>
      </c>
      <c r="G25" s="32">
        <v>1.59</v>
      </c>
      <c r="H25" s="33">
        <v>1.59</v>
      </c>
      <c r="I25" s="33"/>
      <c r="J25" s="33"/>
      <c r="K25" s="33"/>
      <c r="L25" s="32"/>
      <c r="M25" s="32"/>
      <c r="N25" s="32"/>
      <c r="O25" s="32"/>
      <c r="P25" s="32"/>
      <c r="Q25" s="32"/>
    </row>
    <row r="26" s="1" customFormat="1" ht="20.25" customHeight="1" spans="1:17">
      <c r="A26" s="23"/>
      <c r="B26" s="23" t="s">
        <v>399</v>
      </c>
      <c r="C26" s="23" t="str">
        <f>"C23120301"&amp;"  "&amp;"车辆维修和保养服务"</f>
        <v>C23120301  车辆维修和保养服务</v>
      </c>
      <c r="D26" s="37" t="s">
        <v>315</v>
      </c>
      <c r="E26" s="24">
        <v>1</v>
      </c>
      <c r="F26" s="32">
        <v>2.2</v>
      </c>
      <c r="G26" s="32">
        <v>2.2</v>
      </c>
      <c r="H26" s="33">
        <v>2.2</v>
      </c>
      <c r="I26" s="33"/>
      <c r="J26" s="33"/>
      <c r="K26" s="33"/>
      <c r="L26" s="32"/>
      <c r="M26" s="32"/>
      <c r="N26" s="32"/>
      <c r="O26" s="32"/>
      <c r="P26" s="32"/>
      <c r="Q26" s="32"/>
    </row>
    <row r="27" s="1" customFormat="1" ht="20.25" customHeight="1" spans="1:17">
      <c r="A27" s="23"/>
      <c r="B27" s="23" t="s">
        <v>401</v>
      </c>
      <c r="C27" s="23" t="str">
        <f>"C23120200"&amp;"  "&amp;"办公设备维修和保养服务"</f>
        <v>C23120200  办公设备维修和保养服务</v>
      </c>
      <c r="D27" s="37" t="s">
        <v>315</v>
      </c>
      <c r="E27" s="24">
        <v>1</v>
      </c>
      <c r="F27" s="32">
        <v>1.5</v>
      </c>
      <c r="G27" s="32">
        <v>1.5</v>
      </c>
      <c r="H27" s="33">
        <v>1.5</v>
      </c>
      <c r="I27" s="33"/>
      <c r="J27" s="33"/>
      <c r="K27" s="33"/>
      <c r="L27" s="32"/>
      <c r="M27" s="32"/>
      <c r="N27" s="32"/>
      <c r="O27" s="32"/>
      <c r="P27" s="32"/>
      <c r="Q27" s="32"/>
    </row>
    <row r="28" s="1" customFormat="1" ht="20.25" customHeight="1" spans="1:17">
      <c r="A28" s="23"/>
      <c r="B28" s="23" t="s">
        <v>281</v>
      </c>
      <c r="C28" s="23" t="str">
        <f>"C2309019901"&amp;"  "&amp;"公文用纸、资料汇编、信封印刷服务"</f>
        <v>C2309019901  公文用纸、资料汇编、信封印刷服务</v>
      </c>
      <c r="D28" s="37" t="s">
        <v>315</v>
      </c>
      <c r="E28" s="24">
        <v>1</v>
      </c>
      <c r="F28" s="32">
        <v>1</v>
      </c>
      <c r="G28" s="32">
        <v>1</v>
      </c>
      <c r="H28" s="33">
        <v>1</v>
      </c>
      <c r="I28" s="33"/>
      <c r="J28" s="33"/>
      <c r="K28" s="33"/>
      <c r="L28" s="32"/>
      <c r="M28" s="32"/>
      <c r="N28" s="32"/>
      <c r="O28" s="32"/>
      <c r="P28" s="32"/>
      <c r="Q28" s="32"/>
    </row>
    <row r="29" s="1" customFormat="1" ht="20.25" customHeight="1" spans="1:17">
      <c r="A29" s="23"/>
      <c r="B29" s="23" t="s">
        <v>402</v>
      </c>
      <c r="C29" s="23" t="str">
        <f>"A05040101"&amp;"  "&amp;"复印纸"</f>
        <v>A05040101  复印纸</v>
      </c>
      <c r="D29" s="37" t="s">
        <v>390</v>
      </c>
      <c r="E29" s="24">
        <v>10</v>
      </c>
      <c r="F29" s="32">
        <v>0.15</v>
      </c>
      <c r="G29" s="32">
        <v>0.15</v>
      </c>
      <c r="H29" s="33">
        <v>0.15</v>
      </c>
      <c r="I29" s="33"/>
      <c r="J29" s="33"/>
      <c r="K29" s="33"/>
      <c r="L29" s="32"/>
      <c r="M29" s="32"/>
      <c r="N29" s="32"/>
      <c r="O29" s="32"/>
      <c r="P29" s="32"/>
      <c r="Q29" s="32"/>
    </row>
    <row r="30" s="1" customFormat="1" ht="20.25" customHeight="1" spans="1:17">
      <c r="A30" s="23"/>
      <c r="B30" s="23" t="s">
        <v>395</v>
      </c>
      <c r="C30" s="23" t="str">
        <f>"A02021099"&amp;"  "&amp;"其他打印机"</f>
        <v>A02021099  其他打印机</v>
      </c>
      <c r="D30" s="37" t="s">
        <v>301</v>
      </c>
      <c r="E30" s="24">
        <v>1</v>
      </c>
      <c r="F30" s="32">
        <v>0.2</v>
      </c>
      <c r="G30" s="32">
        <v>0.2</v>
      </c>
      <c r="H30" s="33">
        <v>0.2</v>
      </c>
      <c r="I30" s="33"/>
      <c r="J30" s="33"/>
      <c r="K30" s="33"/>
      <c r="L30" s="32"/>
      <c r="M30" s="32"/>
      <c r="N30" s="32"/>
      <c r="O30" s="32"/>
      <c r="P30" s="32"/>
      <c r="Q30" s="32"/>
    </row>
    <row r="31" s="1" customFormat="1" ht="20.25" customHeight="1" spans="1:17">
      <c r="A31" s="24" t="s">
        <v>29</v>
      </c>
      <c r="B31" s="24"/>
      <c r="C31" s="24"/>
      <c r="D31" s="37"/>
      <c r="E31" s="37"/>
      <c r="F31" s="32">
        <v>34.48</v>
      </c>
      <c r="G31" s="32">
        <v>34.48</v>
      </c>
      <c r="H31" s="32">
        <v>17.24</v>
      </c>
      <c r="I31" s="32"/>
      <c r="J31" s="32"/>
      <c r="K31" s="32"/>
      <c r="L31" s="32">
        <v>17.24</v>
      </c>
      <c r="M31" s="32"/>
      <c r="N31" s="32"/>
      <c r="O31" s="32"/>
      <c r="P31" s="32"/>
      <c r="Q31" s="32">
        <v>17.24</v>
      </c>
    </row>
  </sheetData>
  <mergeCells count="17">
    <mergeCell ref="A1:M1"/>
    <mergeCell ref="A2:Q2"/>
    <mergeCell ref="A3:M3"/>
    <mergeCell ref="G4:Q4"/>
    <mergeCell ref="L5:Q5"/>
    <mergeCell ref="A31:E3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E1" workbookViewId="0">
      <selection activeCell="D25" sqref="D25"/>
    </sheetView>
  </sheetViews>
  <sheetFormatPr defaultColWidth="8.86111111111111" defaultRowHeight="15" customHeight="1"/>
  <cols>
    <col min="1" max="1" width="35.1296296296296" style="1" customWidth="1"/>
    <col min="2" max="2" width="28.287037037037" style="1" customWidth="1"/>
    <col min="3" max="6" width="28.4166666666667" style="1" customWidth="1"/>
    <col min="7" max="7" width="16.287037037037" style="1" customWidth="1"/>
    <col min="8" max="12" width="16.4166666666667" style="1" customWidth="1"/>
    <col min="13" max="17" width="16.287037037037" style="1" customWidth="1"/>
    <col min="18" max="16384" width="8.86111111111111" style="1"/>
  </cols>
  <sheetData>
    <row r="1" s="1" customFormat="1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 t="s">
        <v>403</v>
      </c>
    </row>
    <row r="2" s="1" customFormat="1" ht="45" customHeight="1" spans="1:17">
      <c r="A2" s="29" t="s">
        <v>404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="1" customFormat="1" ht="20.25" customHeight="1" spans="1:17">
      <c r="A3" s="19" t="str">
        <f>"单位名称："&amp;"通海县高大傣族彝族乡人民政府"</f>
        <v>单位名称：通海县高大傣族彝族乡人民政府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20" t="s">
        <v>26</v>
      </c>
    </row>
    <row r="4" s="1" customFormat="1" ht="27.15" customHeight="1" spans="1:17">
      <c r="A4" s="30" t="s">
        <v>380</v>
      </c>
      <c r="B4" s="30" t="s">
        <v>405</v>
      </c>
      <c r="C4" s="30" t="s">
        <v>406</v>
      </c>
      <c r="D4" s="30" t="s">
        <v>407</v>
      </c>
      <c r="E4" s="30" t="s">
        <v>408</v>
      </c>
      <c r="F4" s="30" t="s">
        <v>409</v>
      </c>
      <c r="G4" s="30" t="s">
        <v>159</v>
      </c>
      <c r="H4" s="30"/>
      <c r="I4" s="30"/>
      <c r="J4" s="30"/>
      <c r="K4" s="30"/>
      <c r="L4" s="30"/>
      <c r="M4" s="30"/>
      <c r="N4" s="30"/>
      <c r="O4" s="30"/>
      <c r="P4" s="30"/>
      <c r="Q4" s="30"/>
    </row>
    <row r="5" s="1" customFormat="1" ht="23.4" customHeight="1" spans="1:17">
      <c r="A5" s="30"/>
      <c r="B5" s="30"/>
      <c r="C5" s="30"/>
      <c r="D5" s="30"/>
      <c r="E5" s="30"/>
      <c r="F5" s="30"/>
      <c r="G5" s="30" t="s">
        <v>29</v>
      </c>
      <c r="H5" s="30" t="s">
        <v>32</v>
      </c>
      <c r="I5" s="30" t="s">
        <v>386</v>
      </c>
      <c r="J5" s="30" t="s">
        <v>387</v>
      </c>
      <c r="K5" s="30" t="s">
        <v>35</v>
      </c>
      <c r="L5" s="30" t="s">
        <v>36</v>
      </c>
      <c r="M5" s="30"/>
      <c r="N5" s="30"/>
      <c r="O5" s="30"/>
      <c r="P5" s="30"/>
      <c r="Q5" s="30"/>
    </row>
    <row r="6" s="1" customFormat="1" ht="28.65" customHeight="1" spans="1:17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 t="s">
        <v>31</v>
      </c>
      <c r="M6" s="30" t="s">
        <v>37</v>
      </c>
      <c r="N6" s="30" t="s">
        <v>38</v>
      </c>
      <c r="O6" s="34" t="s">
        <v>39</v>
      </c>
      <c r="P6" s="34" t="s">
        <v>40</v>
      </c>
      <c r="Q6" s="34" t="s">
        <v>41</v>
      </c>
    </row>
    <row r="7" s="1" customFormat="1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s="1" customFormat="1" ht="20.25" customHeight="1" spans="1:17">
      <c r="A8" s="23" t="s">
        <v>277</v>
      </c>
      <c r="B8" s="23"/>
      <c r="C8" s="23"/>
      <c r="D8" s="24"/>
      <c r="E8" s="24"/>
      <c r="F8" s="32"/>
      <c r="G8" s="33">
        <v>11.5</v>
      </c>
      <c r="H8" s="33"/>
      <c r="I8" s="33"/>
      <c r="J8" s="33"/>
      <c r="K8" s="33"/>
      <c r="L8" s="33">
        <v>11.5</v>
      </c>
      <c r="M8" s="33"/>
      <c r="N8" s="33"/>
      <c r="O8" s="33"/>
      <c r="P8" s="33"/>
      <c r="Q8" s="33">
        <v>11.5</v>
      </c>
    </row>
    <row r="9" s="1" customFormat="1" ht="20.25" customHeight="1" spans="1:17">
      <c r="A9" s="23"/>
      <c r="B9" s="23" t="s">
        <v>410</v>
      </c>
      <c r="C9" s="23" t="s">
        <v>411</v>
      </c>
      <c r="D9" s="23" t="s">
        <v>412</v>
      </c>
      <c r="E9" s="23" t="s">
        <v>413</v>
      </c>
      <c r="F9" s="23" t="s">
        <v>392</v>
      </c>
      <c r="G9" s="33">
        <v>0.8</v>
      </c>
      <c r="H9" s="33"/>
      <c r="I9" s="33"/>
      <c r="J9" s="33"/>
      <c r="K9" s="33"/>
      <c r="L9" s="33">
        <v>0.8</v>
      </c>
      <c r="M9" s="33"/>
      <c r="N9" s="33"/>
      <c r="O9" s="33"/>
      <c r="P9" s="33"/>
      <c r="Q9" s="33">
        <v>0.8</v>
      </c>
    </row>
    <row r="10" s="1" customFormat="1" ht="20.25" customHeight="1" spans="1:17">
      <c r="A10" s="23"/>
      <c r="B10" s="23" t="s">
        <v>414</v>
      </c>
      <c r="C10" s="23" t="s">
        <v>415</v>
      </c>
      <c r="D10" s="23" t="s">
        <v>412</v>
      </c>
      <c r="E10" s="23" t="s">
        <v>413</v>
      </c>
      <c r="F10" s="23" t="s">
        <v>281</v>
      </c>
      <c r="G10" s="33">
        <v>1</v>
      </c>
      <c r="H10" s="33"/>
      <c r="I10" s="33"/>
      <c r="J10" s="33"/>
      <c r="K10" s="33"/>
      <c r="L10" s="33">
        <v>1</v>
      </c>
      <c r="M10" s="33"/>
      <c r="N10" s="33"/>
      <c r="O10" s="33"/>
      <c r="P10" s="33"/>
      <c r="Q10" s="33">
        <v>1</v>
      </c>
    </row>
    <row r="11" s="1" customFormat="1" ht="20.25" customHeight="1" spans="1:17">
      <c r="A11" s="23"/>
      <c r="B11" s="23" t="s">
        <v>416</v>
      </c>
      <c r="C11" s="23" t="s">
        <v>411</v>
      </c>
      <c r="D11" s="23" t="s">
        <v>412</v>
      </c>
      <c r="E11" s="23" t="s">
        <v>413</v>
      </c>
      <c r="F11" s="23" t="s">
        <v>391</v>
      </c>
      <c r="G11" s="33">
        <v>1.5</v>
      </c>
      <c r="H11" s="33"/>
      <c r="I11" s="33"/>
      <c r="J11" s="33"/>
      <c r="K11" s="33"/>
      <c r="L11" s="33">
        <v>1.5</v>
      </c>
      <c r="M11" s="33"/>
      <c r="N11" s="33"/>
      <c r="O11" s="33"/>
      <c r="P11" s="33"/>
      <c r="Q11" s="33">
        <v>1.5</v>
      </c>
    </row>
    <row r="12" s="1" customFormat="1" ht="20.25" customHeight="1" spans="1:17">
      <c r="A12" s="23"/>
      <c r="B12" s="23" t="s">
        <v>417</v>
      </c>
      <c r="C12" s="23" t="s">
        <v>411</v>
      </c>
      <c r="D12" s="23" t="s">
        <v>412</v>
      </c>
      <c r="E12" s="23" t="s">
        <v>413</v>
      </c>
      <c r="F12" s="23" t="s">
        <v>418</v>
      </c>
      <c r="G12" s="33">
        <v>8.2</v>
      </c>
      <c r="H12" s="33"/>
      <c r="I12" s="33"/>
      <c r="J12" s="33"/>
      <c r="K12" s="33"/>
      <c r="L12" s="33">
        <v>8.2</v>
      </c>
      <c r="M12" s="33"/>
      <c r="N12" s="33"/>
      <c r="O12" s="33"/>
      <c r="P12" s="33"/>
      <c r="Q12" s="33">
        <v>8.2</v>
      </c>
    </row>
    <row r="13" s="1" customFormat="1" ht="20.25" customHeight="1" spans="1:17">
      <c r="A13" s="23" t="s">
        <v>200</v>
      </c>
      <c r="B13" s="23"/>
      <c r="C13" s="23"/>
      <c r="D13" s="23"/>
      <c r="E13" s="23"/>
      <c r="F13" s="23"/>
      <c r="G13" s="33">
        <v>11.5</v>
      </c>
      <c r="H13" s="33">
        <v>11.5</v>
      </c>
      <c r="I13" s="33"/>
      <c r="J13" s="33"/>
      <c r="K13" s="33"/>
      <c r="L13" s="33"/>
      <c r="M13" s="33"/>
      <c r="N13" s="33"/>
      <c r="O13" s="33"/>
      <c r="P13" s="33"/>
      <c r="Q13" s="33"/>
    </row>
    <row r="14" s="1" customFormat="1" ht="20.25" customHeight="1" spans="1:17">
      <c r="A14" s="23"/>
      <c r="B14" s="23" t="s">
        <v>416</v>
      </c>
      <c r="C14" s="23" t="s">
        <v>411</v>
      </c>
      <c r="D14" s="23" t="s">
        <v>412</v>
      </c>
      <c r="E14" s="23" t="s">
        <v>413</v>
      </c>
      <c r="F14" s="23" t="s">
        <v>401</v>
      </c>
      <c r="G14" s="33">
        <v>1.5</v>
      </c>
      <c r="H14" s="33">
        <v>1.5</v>
      </c>
      <c r="I14" s="33"/>
      <c r="J14" s="33"/>
      <c r="K14" s="33"/>
      <c r="L14" s="33"/>
      <c r="M14" s="33"/>
      <c r="N14" s="33"/>
      <c r="O14" s="33"/>
      <c r="P14" s="33"/>
      <c r="Q14" s="33"/>
    </row>
    <row r="15" s="1" customFormat="1" ht="20.25" customHeight="1" spans="1:17">
      <c r="A15" s="23"/>
      <c r="B15" s="23" t="s">
        <v>414</v>
      </c>
      <c r="C15" s="23" t="s">
        <v>411</v>
      </c>
      <c r="D15" s="23" t="s">
        <v>412</v>
      </c>
      <c r="E15" s="23" t="s">
        <v>413</v>
      </c>
      <c r="F15" s="23" t="s">
        <v>281</v>
      </c>
      <c r="G15" s="33">
        <v>1</v>
      </c>
      <c r="H15" s="33">
        <v>1</v>
      </c>
      <c r="I15" s="33"/>
      <c r="J15" s="33"/>
      <c r="K15" s="33"/>
      <c r="L15" s="33"/>
      <c r="M15" s="33"/>
      <c r="N15" s="33"/>
      <c r="O15" s="33"/>
      <c r="P15" s="33"/>
      <c r="Q15" s="33"/>
    </row>
    <row r="16" s="1" customFormat="1" ht="20.25" customHeight="1" spans="1:17">
      <c r="A16" s="23"/>
      <c r="B16" s="23" t="s">
        <v>410</v>
      </c>
      <c r="C16" s="23" t="s">
        <v>411</v>
      </c>
      <c r="D16" s="23" t="s">
        <v>412</v>
      </c>
      <c r="E16" s="23" t="s">
        <v>413</v>
      </c>
      <c r="F16" s="23" t="s">
        <v>392</v>
      </c>
      <c r="G16" s="33">
        <v>0.8</v>
      </c>
      <c r="H16" s="33">
        <v>0.8</v>
      </c>
      <c r="I16" s="33"/>
      <c r="J16" s="33"/>
      <c r="K16" s="33"/>
      <c r="L16" s="33"/>
      <c r="M16" s="33"/>
      <c r="N16" s="33"/>
      <c r="O16" s="33"/>
      <c r="P16" s="33"/>
      <c r="Q16" s="33"/>
    </row>
    <row r="17" s="1" customFormat="1" ht="20.25" customHeight="1" spans="1:17">
      <c r="A17" s="23"/>
      <c r="B17" s="23" t="s">
        <v>419</v>
      </c>
      <c r="C17" s="23" t="s">
        <v>411</v>
      </c>
      <c r="D17" s="23" t="s">
        <v>412</v>
      </c>
      <c r="E17" s="23" t="s">
        <v>413</v>
      </c>
      <c r="F17" s="23" t="s">
        <v>420</v>
      </c>
      <c r="G17" s="33">
        <v>8.2</v>
      </c>
      <c r="H17" s="33">
        <v>8.2</v>
      </c>
      <c r="I17" s="33"/>
      <c r="J17" s="33"/>
      <c r="K17" s="33"/>
      <c r="L17" s="33"/>
      <c r="M17" s="33"/>
      <c r="N17" s="33"/>
      <c r="O17" s="33"/>
      <c r="P17" s="33"/>
      <c r="Q17" s="33"/>
    </row>
    <row r="18" s="1" customFormat="1" ht="20.25" customHeight="1" spans="1:17">
      <c r="A18" s="24" t="s">
        <v>29</v>
      </c>
      <c r="B18" s="24"/>
      <c r="C18" s="24"/>
      <c r="D18" s="24"/>
      <c r="E18" s="24"/>
      <c r="F18" s="24"/>
      <c r="G18" s="33">
        <v>23</v>
      </c>
      <c r="H18" s="33">
        <v>11.5</v>
      </c>
      <c r="I18" s="33"/>
      <c r="J18" s="33"/>
      <c r="K18" s="33"/>
      <c r="L18" s="33">
        <v>11.5</v>
      </c>
      <c r="M18" s="33"/>
      <c r="N18" s="33"/>
      <c r="O18" s="33"/>
      <c r="P18" s="33"/>
      <c r="Q18" s="33">
        <v>11.5</v>
      </c>
    </row>
  </sheetData>
  <mergeCells count="17">
    <mergeCell ref="A1:L1"/>
    <mergeCell ref="A2:Q2"/>
    <mergeCell ref="A3:K3"/>
    <mergeCell ref="G4:Q4"/>
    <mergeCell ref="L5:Q5"/>
    <mergeCell ref="A18:F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$A1:$XFD1"/>
    </sheetView>
  </sheetViews>
  <sheetFormatPr defaultColWidth="8.86111111111111" defaultRowHeight="15" customHeight="1"/>
  <cols>
    <col min="1" max="1" width="37.1388888888889" style="1" customWidth="1"/>
    <col min="2" max="14" width="17.1388888888889" style="1" customWidth="1"/>
    <col min="15" max="16384" width="8.86111111111111" style="1"/>
  </cols>
  <sheetData>
    <row r="1" s="1" customFormat="1" ht="24.15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 t="s">
        <v>421</v>
      </c>
    </row>
    <row r="2" s="1" customFormat="1" ht="45.15" customHeight="1" spans="1:14">
      <c r="A2" s="25" t="s">
        <v>422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="1" customFormat="1" ht="18.75" customHeight="1" spans="1:14">
      <c r="A3" s="19" t="str">
        <f>"单位名称："&amp;"通海县高大傣族彝族乡人民政府"</f>
        <v>单位名称：通海县高大傣族彝族乡人民政府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 t="s">
        <v>26</v>
      </c>
    </row>
    <row r="4" s="1" customFormat="1" ht="22.5" customHeight="1" spans="1:14">
      <c r="A4" s="28" t="s">
        <v>423</v>
      </c>
      <c r="B4" s="28" t="s">
        <v>159</v>
      </c>
      <c r="C4" s="28"/>
      <c r="D4" s="28"/>
      <c r="E4" s="28" t="s">
        <v>424</v>
      </c>
      <c r="F4" s="28"/>
      <c r="G4" s="28"/>
      <c r="H4" s="28"/>
      <c r="I4" s="28"/>
      <c r="J4" s="28"/>
      <c r="K4" s="28"/>
      <c r="L4" s="28"/>
      <c r="M4" s="28"/>
      <c r="N4" s="28"/>
    </row>
    <row r="5" s="1" customFormat="1" ht="22.5" customHeight="1" spans="1:14">
      <c r="A5" s="28"/>
      <c r="B5" s="28" t="s">
        <v>29</v>
      </c>
      <c r="C5" s="28" t="s">
        <v>32</v>
      </c>
      <c r="D5" s="28" t="s">
        <v>386</v>
      </c>
      <c r="E5" s="28" t="s">
        <v>425</v>
      </c>
      <c r="F5" s="28" t="s">
        <v>426</v>
      </c>
      <c r="G5" s="28" t="s">
        <v>427</v>
      </c>
      <c r="H5" s="28" t="s">
        <v>428</v>
      </c>
      <c r="I5" s="28" t="s">
        <v>429</v>
      </c>
      <c r="J5" s="28" t="s">
        <v>430</v>
      </c>
      <c r="K5" s="28" t="s">
        <v>431</v>
      </c>
      <c r="L5" s="28" t="s">
        <v>432</v>
      </c>
      <c r="M5" s="28" t="s">
        <v>433</v>
      </c>
      <c r="N5" s="28" t="s">
        <v>434</v>
      </c>
    </row>
    <row r="6" s="1" customFormat="1" ht="18.75" customHeight="1" spans="1:1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="1" customFormat="1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="1" customFormat="1" ht="18.75" customHeight="1" spans="1:14">
      <c r="A8" s="24" t="s">
        <v>29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s="1" t="s">
        <v>377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8" sqref="A8"/>
    </sheetView>
  </sheetViews>
  <sheetFormatPr defaultColWidth="8.86111111111111" defaultRowHeight="15" customHeight="1" outlineLevelRow="7"/>
  <cols>
    <col min="1" max="10" width="28.5740740740741" style="1" customWidth="1"/>
    <col min="11" max="16384" width="8.86111111111111" style="1"/>
  </cols>
  <sheetData>
    <row r="1" s="1" customFormat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435</v>
      </c>
    </row>
    <row r="2" s="1" customFormat="1" ht="52.05" customHeight="1" spans="1:10">
      <c r="A2" s="25" t="s">
        <v>436</v>
      </c>
      <c r="B2" s="26"/>
      <c r="C2" s="26"/>
      <c r="D2" s="26"/>
      <c r="E2" s="26"/>
      <c r="F2" s="26"/>
      <c r="G2" s="26"/>
      <c r="H2" s="26"/>
      <c r="I2" s="26"/>
      <c r="J2" s="26"/>
    </row>
    <row r="3" s="1" customFormat="1" ht="21.3" customHeight="1" spans="1:10">
      <c r="A3" s="19" t="str">
        <f>"单位名称："&amp;"通海县高大傣族彝族乡人民政府"</f>
        <v>单位名称：通海县高大傣族彝族乡人民政府</v>
      </c>
      <c r="B3" s="19"/>
      <c r="C3" s="19"/>
      <c r="D3" s="27"/>
      <c r="E3" s="27"/>
      <c r="F3" s="27"/>
      <c r="G3" s="27"/>
      <c r="H3" s="27"/>
      <c r="I3" s="27"/>
      <c r="J3" s="27"/>
    </row>
    <row r="4" s="1" customFormat="1" ht="27.15" customHeight="1" spans="1:10">
      <c r="A4" s="22" t="s">
        <v>286</v>
      </c>
      <c r="B4" s="22" t="s">
        <v>287</v>
      </c>
      <c r="C4" s="22" t="s">
        <v>288</v>
      </c>
      <c r="D4" s="22" t="s">
        <v>289</v>
      </c>
      <c r="E4" s="22" t="s">
        <v>290</v>
      </c>
      <c r="F4" s="22" t="s">
        <v>291</v>
      </c>
      <c r="G4" s="22" t="s">
        <v>292</v>
      </c>
      <c r="H4" s="22" t="s">
        <v>293</v>
      </c>
      <c r="I4" s="22" t="s">
        <v>294</v>
      </c>
      <c r="J4" s="22" t="s">
        <v>295</v>
      </c>
    </row>
    <row r="5" s="1" customFormat="1" ht="18.75" customHeight="1" spans="1:10">
      <c r="A5" s="22" t="s">
        <v>42</v>
      </c>
      <c r="B5" s="22" t="s">
        <v>43</v>
      </c>
      <c r="C5" s="22" t="s">
        <v>44</v>
      </c>
      <c r="D5" s="22" t="s">
        <v>45</v>
      </c>
      <c r="E5" s="22" t="s">
        <v>46</v>
      </c>
      <c r="F5" s="22" t="s">
        <v>47</v>
      </c>
      <c r="G5" s="22" t="s">
        <v>48</v>
      </c>
      <c r="H5" s="22" t="s">
        <v>49</v>
      </c>
      <c r="I5" s="22" t="s">
        <v>50</v>
      </c>
      <c r="J5" s="22" t="s">
        <v>71</v>
      </c>
    </row>
    <row r="6" s="1" customFormat="1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="1" customFormat="1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">
      <c r="A8" s="1" t="s">
        <v>377</v>
      </c>
    </row>
  </sheetData>
  <mergeCells count="2">
    <mergeCell ref="A2:J2"/>
    <mergeCell ref="A3:C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8" sqref="A8"/>
    </sheetView>
  </sheetViews>
  <sheetFormatPr defaultColWidth="8.86111111111111" defaultRowHeight="15" customHeight="1" outlineLevelRow="7" outlineLevelCol="7"/>
  <cols>
    <col min="1" max="8" width="28.5740740740741" style="1" customWidth="1"/>
    <col min="9" max="16384" width="8.86111111111111" style="1"/>
  </cols>
  <sheetData>
    <row r="1" s="1" customFormat="1" ht="18.75" customHeight="1" spans="1:8">
      <c r="A1" s="19"/>
      <c r="B1" s="19"/>
      <c r="C1" s="19"/>
      <c r="D1" s="19"/>
      <c r="E1" s="19"/>
      <c r="F1" s="19"/>
      <c r="G1" s="19"/>
      <c r="H1" s="20" t="s">
        <v>437</v>
      </c>
    </row>
    <row r="2" s="1" customFormat="1" ht="41.4" customHeight="1" spans="1:8">
      <c r="A2" s="21" t="s">
        <v>438</v>
      </c>
      <c r="B2" s="21"/>
      <c r="C2" s="21"/>
      <c r="D2" s="21"/>
      <c r="E2" s="21"/>
      <c r="F2" s="21"/>
      <c r="G2" s="21"/>
      <c r="H2" s="21"/>
    </row>
    <row r="3" s="1" customFormat="1" ht="18.75" customHeight="1" spans="1:8">
      <c r="A3" s="19" t="str">
        <f>"单位名称："&amp;"通海县高大傣族彝族乡人民政府"</f>
        <v>单位名称：通海县高大傣族彝族乡人民政府</v>
      </c>
      <c r="B3" s="19"/>
      <c r="C3" s="19"/>
      <c r="D3" s="19"/>
      <c r="E3" s="19"/>
      <c r="F3" s="19"/>
      <c r="G3" s="19"/>
      <c r="H3" s="19"/>
    </row>
    <row r="4" s="1" customFormat="1" ht="18.75" customHeight="1" spans="1:8">
      <c r="A4" s="22" t="s">
        <v>375</v>
      </c>
      <c r="B4" s="22" t="s">
        <v>439</v>
      </c>
      <c r="C4" s="22" t="s">
        <v>440</v>
      </c>
      <c r="D4" s="22" t="s">
        <v>441</v>
      </c>
      <c r="E4" s="22" t="s">
        <v>383</v>
      </c>
      <c r="F4" s="22" t="s">
        <v>442</v>
      </c>
      <c r="G4" s="22"/>
      <c r="H4" s="22"/>
    </row>
    <row r="5" s="1" customFormat="1" ht="18.75" customHeight="1" spans="1:8">
      <c r="A5" s="22"/>
      <c r="B5" s="22"/>
      <c r="C5" s="22"/>
      <c r="D5" s="22"/>
      <c r="E5" s="22"/>
      <c r="F5" s="22" t="s">
        <v>384</v>
      </c>
      <c r="G5" s="22" t="s">
        <v>443</v>
      </c>
      <c r="H5" s="22" t="s">
        <v>444</v>
      </c>
    </row>
    <row r="6" s="1" customFormat="1" ht="18.75" customHeight="1" spans="1:8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</row>
    <row r="7" s="1" customFormat="1" ht="18.75" customHeight="1" spans="1:8">
      <c r="A7" s="23"/>
      <c r="B7" s="23"/>
      <c r="C7" s="23"/>
      <c r="D7" s="23"/>
      <c r="E7" s="24"/>
      <c r="F7" s="24"/>
      <c r="G7" s="17"/>
      <c r="H7" s="17"/>
    </row>
    <row r="8" customHeight="1" spans="1:1">
      <c r="A8" s="1" t="s">
        <v>377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1" sqref="A11"/>
    </sheetView>
  </sheetViews>
  <sheetFormatPr defaultColWidth="8.86111111111111" defaultRowHeight="15" customHeight="1"/>
  <cols>
    <col min="1" max="1" width="21.4259259259259" style="1" customWidth="1"/>
    <col min="2" max="3" width="35.7037037037037" style="1" customWidth="1"/>
    <col min="4" max="4" width="17.1388888888889" style="1" customWidth="1"/>
    <col min="5" max="5" width="28.5740740740741" style="1" customWidth="1"/>
    <col min="6" max="6" width="17.1388888888889" style="1" customWidth="1"/>
    <col min="7" max="7" width="28.5740740740741" style="1" customWidth="1"/>
    <col min="8" max="11" width="14.287037037037" style="1" customWidth="1"/>
    <col min="12" max="16384" width="8.86111111111111" style="1"/>
  </cols>
  <sheetData>
    <row r="1" s="1" customFormat="1" ht="18.75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 t="s">
        <v>445</v>
      </c>
    </row>
    <row r="2" s="1" customFormat="1" ht="45" customHeight="1" spans="1:11">
      <c r="A2" s="4" t="s">
        <v>446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8.75" customHeight="1" spans="1:11">
      <c r="A3" s="5" t="str">
        <f>"单位名称："&amp;"通海县高大傣族彝族乡人民政府"</f>
        <v>单位名称：通海县高大傣族彝族乡人民政府</v>
      </c>
      <c r="B3" s="5"/>
      <c r="C3" s="5"/>
      <c r="D3" s="5"/>
      <c r="E3" s="5"/>
      <c r="F3" s="5"/>
      <c r="G3" s="5"/>
      <c r="H3" s="6"/>
      <c r="I3" s="6"/>
      <c r="J3" s="6"/>
      <c r="K3" s="6" t="s">
        <v>26</v>
      </c>
    </row>
    <row r="4" s="1" customFormat="1" ht="18.75" customHeight="1" spans="1:11">
      <c r="A4" s="13" t="s">
        <v>260</v>
      </c>
      <c r="B4" s="13" t="s">
        <v>154</v>
      </c>
      <c r="C4" s="13" t="s">
        <v>152</v>
      </c>
      <c r="D4" s="13" t="s">
        <v>155</v>
      </c>
      <c r="E4" s="13" t="s">
        <v>156</v>
      </c>
      <c r="F4" s="13" t="s">
        <v>447</v>
      </c>
      <c r="G4" s="13" t="s">
        <v>448</v>
      </c>
      <c r="H4" s="13" t="s">
        <v>29</v>
      </c>
      <c r="I4" s="13" t="s">
        <v>449</v>
      </c>
      <c r="J4" s="13"/>
      <c r="K4" s="13"/>
    </row>
    <row r="5" s="1" customFormat="1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32</v>
      </c>
      <c r="J5" s="13" t="s">
        <v>33</v>
      </c>
      <c r="K5" s="13" t="s">
        <v>34</v>
      </c>
    </row>
    <row r="6" s="1" customFormat="1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="1" customFormat="1" ht="18.75" customHeight="1" spans="1:11">
      <c r="A7" s="14" t="s">
        <v>42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="1" customFormat="1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s="1" customFormat="1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s="1" customFormat="1" ht="20.25" customHeight="1" spans="1:11">
      <c r="A10" s="18" t="s">
        <v>29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customHeight="1" spans="1:1">
      <c r="A11" s="1" t="s">
        <v>377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$A1:$XFD1"/>
    </sheetView>
  </sheetViews>
  <sheetFormatPr defaultColWidth="8.86111111111111" defaultRowHeight="15" customHeight="1" outlineLevelCol="6"/>
  <cols>
    <col min="1" max="1" width="35.7037037037037" style="1" customWidth="1"/>
    <col min="2" max="2" width="21.4259259259259" style="1" customWidth="1"/>
    <col min="3" max="3" width="35.7037037037037" style="1" customWidth="1"/>
    <col min="4" max="4" width="21.4259259259259" style="1" customWidth="1"/>
    <col min="5" max="7" width="17.1388888888889" style="1" customWidth="1"/>
    <col min="8" max="16384" width="8.86111111111111" style="1"/>
  </cols>
  <sheetData>
    <row r="1" s="1" customFormat="1" ht="18.75" customHeight="1" spans="1:7">
      <c r="A1" s="2"/>
      <c r="B1" s="2"/>
      <c r="C1" s="2"/>
      <c r="D1" s="2"/>
      <c r="E1" s="3"/>
      <c r="F1" s="3"/>
      <c r="G1" s="3" t="s">
        <v>450</v>
      </c>
    </row>
    <row r="2" s="1" customFormat="1" ht="45" customHeight="1" spans="1:7">
      <c r="A2" s="4" t="s">
        <v>451</v>
      </c>
      <c r="B2" s="4"/>
      <c r="C2" s="4"/>
      <c r="D2" s="4"/>
      <c r="E2" s="4"/>
      <c r="F2" s="4"/>
      <c r="G2" s="4"/>
    </row>
    <row r="3" s="1" customFormat="1" ht="24.15" customHeight="1" spans="1:7">
      <c r="A3" s="5" t="str">
        <f>"单位名称："&amp;"通海县高大傣族彝族乡人民政府"</f>
        <v>单位名称：通海县高大傣族彝族乡人民政府</v>
      </c>
      <c r="B3" s="5"/>
      <c r="C3" s="5"/>
      <c r="D3" s="5"/>
      <c r="E3" s="6"/>
      <c r="F3" s="6"/>
      <c r="G3" s="6" t="s">
        <v>26</v>
      </c>
    </row>
    <row r="4" s="1" customFormat="1" ht="18.75" customHeight="1" spans="1:7">
      <c r="A4" s="7" t="s">
        <v>152</v>
      </c>
      <c r="B4" s="7" t="s">
        <v>260</v>
      </c>
      <c r="C4" s="7" t="s">
        <v>154</v>
      </c>
      <c r="D4" s="7" t="s">
        <v>452</v>
      </c>
      <c r="E4" s="7" t="s">
        <v>32</v>
      </c>
      <c r="F4" s="7"/>
      <c r="G4" s="7"/>
    </row>
    <row r="5" s="1" customFormat="1" ht="18.75" customHeight="1" spans="1:7">
      <c r="A5" s="7"/>
      <c r="B5" s="7"/>
      <c r="C5" s="7"/>
      <c r="D5" s="7"/>
      <c r="E5" s="7">
        <v>2025</v>
      </c>
      <c r="F5" s="7">
        <v>2026</v>
      </c>
      <c r="G5" s="7">
        <v>2027</v>
      </c>
    </row>
    <row r="6" s="1" customFormat="1" ht="22.65" customHeight="1" spans="1:7">
      <c r="A6" s="7"/>
      <c r="B6" s="7"/>
      <c r="C6" s="7"/>
      <c r="D6" s="7"/>
      <c r="E6" s="7"/>
      <c r="F6" s="7"/>
      <c r="G6" s="7"/>
    </row>
    <row r="7" s="1" customFormat="1" ht="18.75" customHeight="1" spans="1:7">
      <c r="A7" s="8" t="s">
        <v>42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="1" customFormat="1" ht="20.25" customHeight="1" spans="1:7">
      <c r="A8" s="9" t="s">
        <v>52</v>
      </c>
      <c r="B8" s="9" t="s">
        <v>264</v>
      </c>
      <c r="C8" s="10" t="s">
        <v>263</v>
      </c>
      <c r="D8" s="9" t="s">
        <v>453</v>
      </c>
      <c r="E8" s="11">
        <v>19.8725</v>
      </c>
      <c r="F8" s="11"/>
      <c r="G8" s="11"/>
    </row>
    <row r="9" s="1" customFormat="1" ht="20.25" customHeight="1" spans="1:7">
      <c r="A9" s="9" t="s">
        <v>52</v>
      </c>
      <c r="B9" s="9" t="s">
        <v>264</v>
      </c>
      <c r="C9" s="10" t="s">
        <v>266</v>
      </c>
      <c r="D9" s="9" t="s">
        <v>453</v>
      </c>
      <c r="E9" s="11">
        <v>138.6</v>
      </c>
      <c r="F9" s="11"/>
      <c r="G9" s="11"/>
    </row>
    <row r="10" s="1" customFormat="1" ht="20.25" customHeight="1" spans="1:7">
      <c r="A10" s="9" t="s">
        <v>52</v>
      </c>
      <c r="B10" s="9" t="s">
        <v>264</v>
      </c>
      <c r="C10" s="10" t="s">
        <v>268</v>
      </c>
      <c r="D10" s="9" t="s">
        <v>453</v>
      </c>
      <c r="E10" s="11">
        <v>28.13</v>
      </c>
      <c r="F10" s="11"/>
      <c r="G10" s="11"/>
    </row>
    <row r="11" s="1" customFormat="1" ht="20.25" customHeight="1" spans="1:7">
      <c r="A11" s="9" t="s">
        <v>52</v>
      </c>
      <c r="B11" s="9" t="s">
        <v>264</v>
      </c>
      <c r="C11" s="10" t="s">
        <v>270</v>
      </c>
      <c r="D11" s="9" t="s">
        <v>453</v>
      </c>
      <c r="E11" s="11">
        <v>114.48</v>
      </c>
      <c r="F11" s="11"/>
      <c r="G11" s="11"/>
    </row>
    <row r="12" s="1" customFormat="1" ht="20.25" customHeight="1" spans="1:7">
      <c r="A12" s="9" t="s">
        <v>52</v>
      </c>
      <c r="B12" s="9" t="s">
        <v>273</v>
      </c>
      <c r="C12" s="10" t="s">
        <v>272</v>
      </c>
      <c r="D12" s="9" t="s">
        <v>453</v>
      </c>
      <c r="E12" s="11"/>
      <c r="F12" s="11"/>
      <c r="G12" s="11"/>
    </row>
    <row r="13" s="1" customFormat="1" ht="20.25" customHeight="1" spans="1:7">
      <c r="A13" s="9" t="s">
        <v>52</v>
      </c>
      <c r="B13" s="9" t="s">
        <v>264</v>
      </c>
      <c r="C13" s="10" t="s">
        <v>275</v>
      </c>
      <c r="D13" s="9" t="s">
        <v>453</v>
      </c>
      <c r="E13" s="11">
        <v>2.3544</v>
      </c>
      <c r="F13" s="11"/>
      <c r="G13" s="11"/>
    </row>
    <row r="14" s="1" customFormat="1" ht="20.25" customHeight="1" spans="1:7">
      <c r="A14" s="9" t="s">
        <v>52</v>
      </c>
      <c r="B14" s="9" t="s">
        <v>278</v>
      </c>
      <c r="C14" s="10" t="s">
        <v>277</v>
      </c>
      <c r="D14" s="9" t="s">
        <v>453</v>
      </c>
      <c r="E14" s="11"/>
      <c r="F14" s="11"/>
      <c r="G14" s="11"/>
    </row>
    <row r="15" s="1" customFormat="1" ht="20.25" customHeight="1" spans="1:7">
      <c r="A15" s="12" t="s">
        <v>29</v>
      </c>
      <c r="B15" s="12"/>
      <c r="C15" s="12"/>
      <c r="D15" s="12"/>
      <c r="E15" s="11">
        <v>303.4369</v>
      </c>
      <c r="F15" s="11"/>
      <c r="G15" s="11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杨瑜</cp:lastModifiedBy>
  <dcterms:created xsi:type="dcterms:W3CDTF">2023-05-12T11:15:00Z</dcterms:created>
  <dcterms:modified xsi:type="dcterms:W3CDTF">2025-02-10T00:51:38Z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05E546F728214B35BD0143243A4BE51D_13</vt:lpwstr>
  </property>
</Properties>
</file>