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firstSheet="13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<sst xmlns="http://schemas.openxmlformats.org/spreadsheetml/2006/main" count="950" uniqueCount="360">
  <si>
    <t>01-1表</t>
  </si>
  <si>
    <t>2025年财务收支预算总表</t>
  </si>
  <si>
    <t>单位:万元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</si>
  <si>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</si>
  <si>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</si>
  <si>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</si>
  <si>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</si>
  <si>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</si>
  <si>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</si>
  <si>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</si>
  <si>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</si>
  <si>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</si>
  <si>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</si>
  <si>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</si>
  <si>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</si>
  <si>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</si>
  <si>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</si>
  <si>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</si>
  <si>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</si>
  <si>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</si>
  <si>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</si>
  <si>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</si>
  <si>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</si>
  <si>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</si>
  <si>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</si>
  <si>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</si>
  <si>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</si>
  <si>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</si>
  <si>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</si>
  <si>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</si>
  <si>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</si>
  <si>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</si>
  <si>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</si>
  <si>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</si>
  <si>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</si>
  <si>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</si>
  <si>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</si>
  <si>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</si>
  <si>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</si>
  <si>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</si>
  <si>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</si>
  <si>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</si>
  <si>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</si>
  <si>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</si>
  <si>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</si>
  <si>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</si>
  <si>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</si>
  <si>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</si>
  <si>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</si>
  <si>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</si>
  <si>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</si>
  <si>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652</t>
  </si>
  <si>
    <t>通海县烟草产业服务中心</t>
  </si>
  <si>
    <t>652001</t>
  </si>
  <si>
    <t>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</si>
  <si>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</si>
  <si>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</si>
  <si>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</si>
  <si>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</si>
  <si>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</si>
  <si>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</si>
  <si>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</si>
  <si>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</si>
  <si>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</si>
  <si>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</si>
  <si>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</si>
  <si>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</si>
  <si>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</si>
  <si>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</si>
  <si>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</si>
  <si>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</si>
  <si>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</si>
  <si>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</si>
  <si>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</si>
  <si>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</si>
  <si>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</si>
  <si>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</si>
  <si>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</si>
  <si>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</si>
  <si>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</si>
  <si>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</si>
  <si>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</si>
  <si>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</si>
  <si>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</si>
  <si>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</si>
  <si>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</si>
  <si>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</si>
  <si>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</si>
  <si>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</si>
  <si>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</si>
  <si>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</si>
  <si>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</si>
  <si>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</si>
  <si>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</si>
  <si>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</si>
  <si>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</si>
  <si>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</si>
  <si>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</si>
  <si>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02-1表</t>
  </si>
  <si>
    <t>2025年财政拨款收支预算总表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</si>
  <si>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</si>
  <si>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</si>
  <si>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</si>
  <si>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</si>
  <si>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</si>
  <si>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</si>
  <si>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</si>
  <si>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</si>
  <si>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</si>
  <si>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</si>
  <si>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</si>
  <si>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</si>
  <si>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2025年一般公共预算支出预算表（按功能科目分类）</t>
  </si>
  <si>
    <t>部门预算支出功能分类科目</t>
  </si>
  <si>
    <t>人员经费</t>
  </si>
  <si>
    <t>公用经费</t>
  </si>
  <si>
    <t>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</si>
  <si>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</si>
  <si>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</si>
  <si>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</si>
  <si>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</si>
  <si>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</si>
  <si>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</si>
  <si>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</si>
  <si>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</si>
  <si>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</si>
  <si>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</si>
  <si>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</si>
  <si>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</si>
  <si>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</si>
  <si>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</si>
  <si>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</si>
  <si>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</si>
  <si>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</si>
  <si>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</si>
  <si>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</si>
  <si>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</si>
  <si>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</si>
  <si>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</si>
  <si>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</si>
  <si>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</si>
  <si>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</si>
  <si>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</si>
  <si>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530423210000000002107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</si>
  <si>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</si>
  <si>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</si>
  <si>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</si>
  <si>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</si>
  <si>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</si>
  <si>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</si>
  <si>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</si>
  <si>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530423210000000002108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</si>
  <si>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</si>
  <si>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</si>
  <si>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</si>
  <si>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</si>
  <si>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</si>
  <si>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</si>
  <si>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</si>
  <si>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</si>
  <si>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</si>
  <si>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530423210000000002109</t>
  </si>
  <si>
    <t>30113</t>
  </si>
  <si>
    <t>530423210000000002111</t>
  </si>
  <si>
    <t>工会经费</t>
  </si>
  <si>
    <t>30228</t>
  </si>
  <si>
    <t>530423210000000002112</t>
  </si>
  <si>
    <t>一般公共经费</t>
  </si>
  <si>
    <t>30201</t>
  </si>
  <si>
    <t>办公费</t>
  </si>
  <si>
    <t>30207</t>
  </si>
  <si>
    <t>邮电费</t>
  </si>
  <si>
    <t>30211</t>
  </si>
  <si>
    <t>差旅费</t>
  </si>
  <si>
    <t>31002</t>
  </si>
  <si>
    <t>办公设备购置</t>
  </si>
  <si>
    <t>530423221100000489033</t>
  </si>
  <si>
    <t>30217</t>
  </si>
  <si>
    <t>530423231100001480851</t>
  </si>
  <si>
    <t>福利费经费</t>
  </si>
  <si>
    <t>30229</t>
  </si>
  <si>
    <t>福利费</t>
  </si>
  <si>
    <t>530423231100001480874</t>
  </si>
  <si>
    <t>事业人员奖励性绩效工资增量</t>
  </si>
  <si>
    <t>530423231100001480875</t>
  </si>
  <si>
    <t>人员经费预留</t>
  </si>
  <si>
    <t>30199</t>
  </si>
  <si>
    <t>其他工资福利支出</t>
  </si>
  <si>
    <t>05-1表</t>
  </si>
  <si>
    <t>2025年部门项目支出预算表</t>
  </si>
  <si>
    <t>项目分类</t>
  </si>
  <si>
    <t>本年拨款</t>
  </si>
  <si>
    <t>其中：本次下达</t>
  </si>
  <si>
    <t>通海县烟叶生产扶持资金</t>
  </si>
  <si>
    <t>313 事业发展类</t>
  </si>
  <si>
    <t>530423251100003675008</t>
  </si>
  <si>
    <t>30227</t>
  </si>
  <si>
    <t>委托业务费</t>
  </si>
  <si>
    <t>业务工作经费</t>
  </si>
  <si>
    <t>530423241100002106107</t>
  </si>
  <si>
    <t>30214</t>
  </si>
  <si>
    <t>租赁费</t>
  </si>
  <si>
    <t>30215</t>
  </si>
  <si>
    <t>会议费</t>
  </si>
  <si>
    <t>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</si>
  <si>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</si>
  <si>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</si>
  <si>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</si>
  <si>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</si>
  <si>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</si>
  <si>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</si>
  <si>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</si>
  <si>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</si>
  <si>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</si>
  <si>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</si>
  <si>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</si>
  <si>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，通海县将继续把提升总量和质量水平放在首位，以湖盆区种植结构调整为抓手，做好“稳烟区、稳烟田、稳烟农”工作。目前烤烟种植已经成为杞麓湖保护、调整湖盆区种植结构的主力军，2025年为“湖盆区烤烟种植三年规划”的第三年，全县争取2025年湖盆区烤烟种植不低于2万亩的目标任务，调优生产布局，转绿生产方式，稳定核心烟区。2025年积极向市级争取烤烟种植面积5万亩（其中：田烟2万亩、地烟3万亩）、收购量14万担、收购烟叶700万公斤、上等烟比例70%以上，力争实现烟农交售收入2亿元以上，实现烟叶税5500万元以上；防雹作业点个数5个、购买JFJ-1A型火箭弹300发、投入作业指挥及作业人员21人、作业人员培训1次、影响区烤烟保护时长5个月等。持续做好本年度防雹工作，通过实施人工防雹作业，年度烟田受灾率降低到5%以下。积极维护烟农利益，烟农满意度达到85%以上，圆满完成2025年烤烟生产各项目标任务。</t>
  </si>
  <si>
    <t>产出指标</t>
  </si>
  <si>
    <t>数量指标</t>
  </si>
  <si>
    <t>临湖生态烤烟种植补贴</t>
  </si>
  <si>
    <t>&gt;=</t>
  </si>
  <si>
    <t>7000</t>
  </si>
  <si>
    <t>亩</t>
  </si>
  <si>
    <t>定量指标</t>
  </si>
  <si>
    <t>反映杞麓湖湖盆区栽种田烟的种植面积，包含100亩以上连片面积要求7000亩。</t>
  </si>
  <si>
    <t>烤烟种植面积</t>
  </si>
  <si>
    <t>万亩</t>
  </si>
  <si>
    <t>反映全县山区地烟30000亩、坝区田烟20000亩，包括杞麓湖湖盆区临湖田烟20000亩的全部数量。</t>
  </si>
  <si>
    <t>烟叶收购量</t>
  </si>
  <si>
    <t>14</t>
  </si>
  <si>
    <t>万担</t>
  </si>
  <si>
    <t>反映通海县全年收购烤烟数量：每担烟叶=50公斤、7000000公斤/年÷50公斤/担=140000担。</t>
  </si>
  <si>
    <t>收购烟叶</t>
  </si>
  <si>
    <t>700</t>
  </si>
  <si>
    <t>万公斤</t>
  </si>
  <si>
    <t xml:space="preserve">反映通海县全年交售烤烟数量：平均亩产量=140公斤左右、50000亩/年×140公斤/亩=7000000公斤。
</t>
  </si>
  <si>
    <t>作业点个数</t>
  </si>
  <si>
    <t>=</t>
  </si>
  <si>
    <t>个</t>
  </si>
  <si>
    <t>反映通海县气象局2025年计划布局的防雹作业点全部数量。</t>
  </si>
  <si>
    <t>质量指标</t>
  </si>
  <si>
    <t>上等烟比例</t>
  </si>
  <si>
    <t>70</t>
  </si>
  <si>
    <t>%</t>
  </si>
  <si>
    <t xml:space="preserve">反映收购烟叶的质量，以等级考核，占全部收购量的百分比；按照上等（含5个等级）、中等（含5个等级）、下等（含3个等级）三个等级、13个子级收购，上等烟比例需占72%左右。
</t>
  </si>
  <si>
    <t>作业装备年检合格率</t>
  </si>
  <si>
    <t>100</t>
  </si>
  <si>
    <t>反映装备的可靠性和安全性高，管理和维护工作到位，作业能力有保障。</t>
  </si>
  <si>
    <t>时效指标</t>
  </si>
  <si>
    <t>影响区烤烟保护时长</t>
  </si>
  <si>
    <t>个月</t>
  </si>
  <si>
    <t>反映农业生产保障成效显著，人工影响天气作业能力和持续性良好，气象与农业产业结合紧密。</t>
  </si>
  <si>
    <t>效益指标</t>
  </si>
  <si>
    <t>经济效益</t>
  </si>
  <si>
    <t>烟叶税</t>
  </si>
  <si>
    <t>5500</t>
  </si>
  <si>
    <t>万元</t>
  </si>
  <si>
    <t xml:space="preserve">反映种植烤烟实现的通海县政府财政收入：由通海县税务局征收，归入当年本级财政预算收入。
</t>
  </si>
  <si>
    <t>社会效益</t>
  </si>
  <si>
    <t>作业指挥、作业人员工资补助</t>
  </si>
  <si>
    <t>36</t>
  </si>
  <si>
    <t>反映作业人员工资：队员进点值守时长按5个月估算，15人×3000元/月/人=225000元。作业指挥人员：指挥人员24小时进行值班值守5个月，6人×4500元/月/人=135000元。</t>
  </si>
  <si>
    <t>烟农交售收入</t>
  </si>
  <si>
    <t>亿元</t>
  </si>
  <si>
    <t>反映全县烟农种植烤烟的总收入额：平均每亩总收入=4000元、50000亩/年×4000元/亩=200000000元。</t>
  </si>
  <si>
    <t>生态效益</t>
  </si>
  <si>
    <t>受灾率</t>
  </si>
  <si>
    <t>&lt;=</t>
  </si>
  <si>
    <t>20</t>
  </si>
  <si>
    <t>反映灾害防御效果良好，农业生产风险降低。</t>
  </si>
  <si>
    <t>满意度指标</t>
  </si>
  <si>
    <t>服务对象满意度</t>
  </si>
  <si>
    <t>烟农满意度</t>
  </si>
  <si>
    <t>85</t>
  </si>
  <si>
    <t xml:space="preserve">反映烟农种植烤烟的意愿满意度。烟农满意度=表示种植烤烟满意的人数/参加调查的人数×100%
</t>
  </si>
  <si>
    <t>全县计划种植烤烟面积5.351万亩，收购烟叶775万公斤，其中国内计划721万公斤、出口备货54万公斤，力争实现烟农售烟收入2.59亿元以上、烟叶税5698万元以上。
（一）提升优质原料稳产保供能力。突出规模化集中连片种植，抓实生产布局优化和品种布局优化，落实种烟地块，推动产能聚集，打造以“万担乡、千亩村”为主的烟叶产业带。
（二）推进生产方式提档升级。加快烤烟生产全程机械化进程，坚持农艺、农田、农机、农服“四位一体”整体推进，以更好地服务规模化生产，促进烤烟生产向全程机械化升级，助力烤烟生产减工降本增效。
（三）提高烤烟生产整体水平。坚持适时早栽，各乡镇（街道）要从4月15日开始移栽，5月15日全面完成移栽工作，确保9月20日前采烤入炉。
（四）加强烤烟烘烤组织。深化“减损就是增产增效”的认识，持续加大商品化烘烤推广力度。
（五）推动生产收购组织模式创新。深化生产组织模式变革，以核心烟区土地流转为抓手，大力培育30—50亩适度规模种植主体，以规模效益稳烟区、稳烟田、稳烟农、稳收益。
（六）加快数字烟草建设应用步伐。积极主动融入到全省烟叶数字化转型战略，做实烟叶生产基础要素资源数据，加快“一部手机种好烟”推广应用进程。
（七）强化核心烟区建设保护。年内要研究出台基本烟田建设保护文件，逐级明确保护目标、细化具体措施、落实管护责任，推动核心烟区“建、管、用”一体化发展，以高效利用实现有效保护，保证基本烟田长期稳定，筑牢烟草产业高质量发展根基。</t>
  </si>
  <si>
    <t>烟叶数量</t>
  </si>
  <si>
    <t>15.5</t>
  </si>
  <si>
    <t>反映通海县全年收购烤烟数量：每担烟叶=50公斤、7750000公斤/年÷50公斤/担=155000担。</t>
  </si>
  <si>
    <t>5.351</t>
  </si>
  <si>
    <t>反映全县山区地烟、坝区田烟，包括杞麓湖湖盆区临湖田烟的全部种植数量。</t>
  </si>
  <si>
    <t>反映收购烟叶的质量，以等级考核，占全部收购量的百分比；按照上等（含5个等级）、中等（含5个等级）、下等（含3个等级）三个等级、13个子级收购，上等烟比例需占70%左右。上等烟收购数量XX万公斤÷全部收购量XX万公斤×100%</t>
  </si>
  <si>
    <t>实现烟叶税</t>
  </si>
  <si>
    <t>5698</t>
  </si>
  <si>
    <t>反映种植烤烟实现的通海县政府财政收入：由通海县税务局征收，归入当年本级财政预算收入。</t>
  </si>
  <si>
    <t>反映烟农种植烤烟的意愿满意度。烟农满意度=表示种植烤烟满意的人数/参加调查的人数×100%</t>
  </si>
  <si>
    <t>06表</t>
  </si>
  <si>
    <t>2025年政府性基金预算支出预算表</t>
  </si>
  <si>
    <t>单位名称</t>
  </si>
  <si>
    <t>本年政府性基金预算支出</t>
  </si>
  <si>
    <t>本部门无政府性基金预算支出，此表无数据。</t>
  </si>
  <si>
    <t>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</si>
  <si>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</si>
  <si>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</si>
  <si>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</si>
  <si>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</si>
  <si>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</si>
  <si>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</si>
  <si>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</si>
  <si>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</si>
  <si>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</si>
  <si>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</si>
  <si>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全市现场会会议费</t>
  </si>
  <si>
    <t>次/年</t>
  </si>
  <si>
    <t>县级现场会会议费</t>
  </si>
  <si>
    <t>便携式计算机</t>
  </si>
  <si>
    <t>台</t>
  </si>
  <si>
    <t>复印纸</t>
  </si>
  <si>
    <t>箱</t>
  </si>
  <si>
    <t>A4黑白打印机</t>
  </si>
  <si>
    <t>台式计算机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</si>
  <si>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</si>
  <si>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</si>
  <si>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</si>
  <si>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</si>
  <si>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</si>
  <si>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</si>
  <si>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</si>
  <si>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</si>
  <si>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本部门无政府购买服务预算，此表无数据。</t>
  </si>
  <si>
    <t>09-1表</t>
  </si>
  <si>
    <t>2025年对下转移支付预算表</t>
  </si>
  <si>
    <t>单位名称（项目）</t>
  </si>
  <si>
    <t>乡镇街道</t>
  </si>
  <si>
    <t>秀山</t>
  </si>
  <si>
    <t>九龙</t>
  </si>
  <si>
    <t>四街</t>
  </si>
  <si>
    <t>纳古</t>
  </si>
  <si>
    <t>河西</t>
  </si>
  <si>
    <t>杨广</t>
  </si>
  <si>
    <t>里山</t>
  </si>
  <si>
    <t>兴蒙</t>
  </si>
  <si>
    <t>高大</t>
  </si>
  <si>
    <t>本部门无对下转移支付预算，此表无数据。</t>
  </si>
  <si>
    <t>09-2表</t>
  </si>
  <si>
    <t>2025年对下转移支付绩效目标表</t>
  </si>
  <si>
    <t>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</si>
  <si>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</si>
  <si>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</si>
  <si>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</si>
  <si>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</si>
  <si>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</si>
  <si>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</si>
  <si>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</si>
  <si>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</si>
  <si>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A02010108 便携式计算机</t>
  </si>
  <si>
    <t>笔记本电脑</t>
  </si>
  <si>
    <t>A02021003 A4黑白打印机</t>
  </si>
  <si>
    <t>A02010105 台式计算机</t>
  </si>
  <si>
    <t>台式电脑</t>
  </si>
  <si>
    <t>11表</t>
  </si>
  <si>
    <t>2025年上级补助项目支出预算表</t>
  </si>
  <si>
    <t>经济科目部门</t>
  </si>
  <si>
    <t>经济科目名称</t>
  </si>
  <si>
    <t>上级补助</t>
  </si>
  <si>
    <t>本部门无上级补助项目支出预算，此表无数据。</t>
  </si>
  <si>
    <t>12表</t>
  </si>
  <si>
    <t>2025年部门项目中期规划预算表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</si>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</sst>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"/>
      <name val="Arial"/>
      <charset val="0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27"/>
      <name val="Times New Roman"/>
      <charset val="134"/>
    </font>
    <font>
      <sz val="8"/>
      <name val="宋体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  <xf numFmtId="0" fontId="3" fillId="0" borderId="0">
      <alignment vertical="top"/>
      <protection locked="0"/>
    </xf>
  </cellStyleXfs>
  <cellXfs count="94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57" applyNumberFormat="1" applyFont="1" applyFill="1" applyBorder="1" applyAlignment="1" applyProtection="1">
      <alignment horizontal="left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left" vertical="center" wrapText="1" indent="1"/>
    </xf>
    <xf numFmtId="0" fontId="3" fillId="0" borderId="0" xfId="57" applyFont="1" applyFill="1" applyBorder="1" applyAlignment="1" applyProtection="1">
      <alignment vertical="top"/>
      <protection locked="0"/>
    </xf>
    <xf numFmtId="49" fontId="10" fillId="0" borderId="0" xfId="5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0" fontId="2" fillId="0" borderId="0" xfId="57" applyFont="1" applyFill="1" applyBorder="1" applyAlignment="1" applyProtection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2" xfId="57" applyFont="1" applyFill="1" applyBorder="1" applyAlignment="1" applyProtection="1">
      <alignment horizontal="center" vertical="center"/>
    </xf>
    <xf numFmtId="0" fontId="12" fillId="0" borderId="3" xfId="57" applyFont="1" applyFill="1" applyBorder="1" applyAlignment="1" applyProtection="1">
      <alignment horizontal="center" vertical="center"/>
    </xf>
    <xf numFmtId="0" fontId="12" fillId="0" borderId="4" xfId="57" applyFont="1" applyFill="1" applyBorder="1" applyAlignment="1" applyProtection="1">
      <alignment horizontal="center" vertical="center"/>
    </xf>
    <xf numFmtId="0" fontId="2" fillId="0" borderId="0" xfId="57" applyFont="1" applyFill="1" applyBorder="1" applyAlignment="1" applyProtection="1"/>
    <xf numFmtId="0" fontId="12" fillId="0" borderId="5" xfId="57" applyFont="1" applyFill="1" applyBorder="1" applyAlignment="1" applyProtection="1">
      <alignment horizontal="center" vertical="center"/>
    </xf>
    <xf numFmtId="0" fontId="0" fillId="0" borderId="0" xfId="0" applyFont="1" applyBorder="1">
      <alignment vertical="top"/>
    </xf>
    <xf numFmtId="49" fontId="1" fillId="0" borderId="0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/>
    </xf>
    <xf numFmtId="180" fontId="8" fillId="0" borderId="1" xfId="56" applyNumberFormat="1" applyFont="1" applyBorder="1" applyAlignment="1">
      <alignment horizontal="center" vertical="center" wrapText="1"/>
    </xf>
    <xf numFmtId="49" fontId="14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5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2" fillId="0" borderId="0" xfId="57" applyNumberFormat="1" applyFont="1" applyFill="1" applyBorder="1" applyAlignment="1" applyProtection="1"/>
    <xf numFmtId="180" fontId="3" fillId="0" borderId="6" xfId="56" applyNumberFormat="1" applyFont="1" applyBorder="1" applyAlignment="1">
      <alignment horizontal="center" vertical="center" wrapText="1"/>
    </xf>
    <xf numFmtId="0" fontId="0" fillId="0" borderId="7" xfId="0" applyFont="1" applyBorder="1">
      <alignment vertical="top"/>
    </xf>
    <xf numFmtId="49" fontId="3" fillId="0" borderId="7" xfId="50" applyNumberFormat="1" applyFont="1" applyBorder="1" applyAlignment="1">
      <alignment horizontal="left" vertical="center" wrapText="1" indent="1"/>
    </xf>
    <xf numFmtId="49" fontId="16" fillId="0" borderId="1" xfId="50" applyNumberFormat="1" applyFont="1" applyBorder="1">
      <alignment horizontal="left" vertical="center" wrapText="1"/>
    </xf>
    <xf numFmtId="49" fontId="3" fillId="0" borderId="7" xfId="50" applyNumberFormat="1" applyFont="1" applyBorder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49" fontId="3" fillId="0" borderId="8" xfId="50" applyNumberFormat="1" applyFont="1" applyBorder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8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2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 outlineLevelCol="3"/>
  <cols>
    <col min="1" max="4" width="35.7037037037037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"单位名称："&amp;"通海县烟草产业服务中心"</f>
        <v>单位名称：通海县烟草产业服务中心</v>
      </c>
      <c r="B4" s="5"/>
      <c r="C4" s="83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6" t="s">
        <v>8</v>
      </c>
      <c r="B8" s="18">
        <v>234.332841</v>
      </c>
      <c r="C8" s="16" t="str">
        <f>"一"&amp;"、"&amp;"社会保障和就业支出"</f>
        <v>一、社会保障和就业支出</v>
      </c>
      <c r="D8" s="18">
        <v>13.945728</v>
      </c>
    </row>
    <row r="9" ht="22.5" customHeight="1" spans="1:4">
      <c r="A9" s="16" t="s">
        <v>9</v>
      </c>
      <c r="B9" s="18"/>
      <c r="C9" s="16" t="str">
        <f>"二"&amp;"、"&amp;"卫生健康支出"</f>
        <v>二、卫生健康支出</v>
      </c>
      <c r="D9" s="18">
        <v>11.343105</v>
      </c>
    </row>
    <row r="10" ht="22.5" customHeight="1" spans="1:4">
      <c r="A10" s="16" t="s">
        <v>10</v>
      </c>
      <c r="B10" s="18"/>
      <c r="C10" s="16" t="str">
        <f>"三"&amp;"、"&amp;"农林水支出"</f>
        <v>三、农林水支出</v>
      </c>
      <c r="D10" s="18">
        <v>249.158408</v>
      </c>
    </row>
    <row r="11" ht="22.5" customHeight="1" spans="1:4">
      <c r="A11" s="16" t="s">
        <v>11</v>
      </c>
      <c r="B11" s="18"/>
      <c r="C11" s="16" t="str">
        <f>"四"&amp;"、"&amp;"住房保障支出"</f>
        <v>四、住房保障支出</v>
      </c>
      <c r="D11" s="18">
        <v>9.8856</v>
      </c>
    </row>
    <row r="12" ht="22.5" customHeight="1" spans="1:4">
      <c r="A12" s="16" t="s">
        <v>12</v>
      </c>
      <c r="B12" s="18">
        <v>50</v>
      </c>
      <c r="C12" s="16"/>
      <c r="D12" s="18"/>
    </row>
    <row r="13" ht="22.5" customHeight="1" spans="1:4">
      <c r="A13" s="16" t="s">
        <v>13</v>
      </c>
      <c r="B13" s="18"/>
      <c r="C13" s="16"/>
      <c r="D13" s="18"/>
    </row>
    <row r="14" ht="22.5" customHeight="1" spans="1:4">
      <c r="A14" s="16" t="s">
        <v>14</v>
      </c>
      <c r="B14" s="18"/>
      <c r="C14" s="16"/>
      <c r="D14" s="18"/>
    </row>
    <row r="15" ht="22.5" customHeight="1" spans="1:4">
      <c r="A15" s="16" t="s">
        <v>15</v>
      </c>
      <c r="B15" s="18"/>
      <c r="C15" s="16"/>
      <c r="D15" s="18"/>
    </row>
    <row r="16" ht="22.5" customHeight="1" spans="1:4">
      <c r="A16" s="84" t="s">
        <v>16</v>
      </c>
      <c r="B16" s="18"/>
      <c r="C16" s="87"/>
      <c r="D16" s="18"/>
    </row>
    <row r="17" ht="22.5" customHeight="1" spans="1:4">
      <c r="A17" s="84" t="s">
        <v>17</v>
      </c>
      <c r="B17" s="18">
        <v>50</v>
      </c>
      <c r="C17" s="87"/>
      <c r="D17" s="18"/>
    </row>
    <row r="18" ht="22.5" customHeight="1" spans="1:4">
      <c r="A18" s="84"/>
      <c r="B18" s="18"/>
      <c r="C18" s="87"/>
      <c r="D18" s="18"/>
    </row>
    <row r="19" ht="22.5" customHeight="1" spans="1:4">
      <c r="A19" s="85" t="s">
        <v>18</v>
      </c>
      <c r="B19" s="86">
        <v>284.332841</v>
      </c>
      <c r="C19" s="87" t="s">
        <v>19</v>
      </c>
      <c r="D19" s="86">
        <v>284.332841</v>
      </c>
    </row>
    <row r="20" ht="22.5" customHeight="1" spans="1:4">
      <c r="A20" s="84" t="s">
        <v>20</v>
      </c>
      <c r="B20" s="18"/>
      <c r="C20" s="16" t="s">
        <v>21</v>
      </c>
      <c r="D20" s="59"/>
    </row>
    <row r="21" ht="22.5" customHeight="1" spans="1:4">
      <c r="A21" s="85" t="s">
        <v>22</v>
      </c>
      <c r="B21" s="86">
        <v>284.332841</v>
      </c>
      <c r="C21" s="87" t="s">
        <v>23</v>
      </c>
      <c r="D21" s="86">
        <v>284.332841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1388888888889" right="0.751388888888889" top="1" bottom="1" header="0.5" footer="0.5"/>
  <pageSetup paperSize="1" scale="86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21" sqref="A21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53" t="s">
        <v>286</v>
      </c>
    </row>
    <row r="3" ht="37.5" customHeight="1" spans="1:6">
      <c r="A3" s="4" t="s">
        <v>287</v>
      </c>
      <c r="B3" s="4"/>
      <c r="C3" s="4"/>
      <c r="D3" s="4"/>
      <c r="E3" s="4"/>
      <c r="F3" s="4"/>
    </row>
    <row r="4" ht="18.75" customHeight="1" spans="1:6">
      <c r="A4" s="54" t="str">
        <f>"单位名称："&amp;"通海县烟草产业服务中心"</f>
        <v>单位名称：通海县烟草产业服务中心</v>
      </c>
      <c r="B4" s="54"/>
      <c r="C4" s="54"/>
      <c r="D4" s="55"/>
      <c r="E4" s="55"/>
      <c r="F4" s="56" t="s">
        <v>26</v>
      </c>
    </row>
    <row r="5" ht="18.75" customHeight="1" spans="1:6">
      <c r="A5" s="14" t="s">
        <v>288</v>
      </c>
      <c r="B5" s="14" t="s">
        <v>56</v>
      </c>
      <c r="C5" s="14" t="s">
        <v>57</v>
      </c>
      <c r="D5" s="57" t="s">
        <v>289</v>
      </c>
      <c r="E5" s="57"/>
      <c r="F5" s="57"/>
    </row>
    <row r="6" ht="18.75" customHeight="1" spans="1:6">
      <c r="A6" s="14" t="s">
        <v>56</v>
      </c>
      <c r="B6" s="14" t="s">
        <v>56</v>
      </c>
      <c r="C6" s="14" t="s">
        <v>57</v>
      </c>
      <c r="D6" s="57" t="s">
        <v>31</v>
      </c>
      <c r="E6" s="57" t="s">
        <v>59</v>
      </c>
      <c r="F6" s="57" t="s">
        <v>60</v>
      </c>
    </row>
    <row r="7" ht="18.75" customHeight="1" spans="1:6">
      <c r="A7" s="15" t="s">
        <v>42</v>
      </c>
      <c r="B7" s="15"/>
      <c r="C7" s="15" t="s">
        <v>43</v>
      </c>
      <c r="D7" s="15" t="s">
        <v>45</v>
      </c>
      <c r="E7" s="15" t="s">
        <v>46</v>
      </c>
      <c r="F7" s="15" t="s">
        <v>47</v>
      </c>
    </row>
    <row r="8" ht="20.25" customHeight="1" spans="1:6">
      <c r="A8" s="17"/>
      <c r="B8" s="17"/>
      <c r="C8" s="17"/>
      <c r="D8" s="18"/>
      <c r="E8" s="18"/>
      <c r="F8" s="18"/>
    </row>
    <row r="9" ht="20.25" customHeight="1" spans="1:6">
      <c r="A9" s="58" t="s">
        <v>97</v>
      </c>
      <c r="B9" s="58"/>
      <c r="C9" s="58"/>
      <c r="D9" s="59"/>
      <c r="E9" s="59"/>
      <c r="F9" s="59"/>
    </row>
    <row r="10" s="37" customFormat="1" ht="14.25" customHeight="1" spans="1:2">
      <c r="A10" s="20" t="s">
        <v>290</v>
      </c>
      <c r="B10" s="60"/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1388888888889" right="0.751388888888889" top="1" bottom="1" header="0.5" footer="0.5"/>
  <pageSetup paperSize="1" scale="89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9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s="39" customFormat="1" customHeight="1" spans="1:17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customHeight="1" spans="1:17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22" t="s">
        <v>291</v>
      </c>
    </row>
    <row r="3" ht="45" customHeight="1" spans="1:17">
      <c r="A3" s="41" t="s">
        <v>292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51"/>
      <c r="O3" s="51"/>
      <c r="P3" s="51"/>
      <c r="Q3" s="51"/>
    </row>
    <row r="4" ht="20.25" customHeight="1" spans="1:17">
      <c r="A4" s="21" t="str">
        <f>"单位名称："&amp;"通海县烟草产业服务中心"</f>
        <v>单位名称：通海县烟草产业服务中心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 t="s">
        <v>26</v>
      </c>
    </row>
    <row r="5" ht="20.25" customHeight="1" spans="1:17">
      <c r="A5" s="24" t="s">
        <v>293</v>
      </c>
      <c r="B5" s="24" t="s">
        <v>294</v>
      </c>
      <c r="C5" s="24" t="s">
        <v>295</v>
      </c>
      <c r="D5" s="24" t="s">
        <v>296</v>
      </c>
      <c r="E5" s="24" t="s">
        <v>297</v>
      </c>
      <c r="F5" s="24" t="s">
        <v>298</v>
      </c>
      <c r="G5" s="24" t="s">
        <v>133</v>
      </c>
      <c r="H5" s="24"/>
      <c r="I5" s="24"/>
      <c r="J5" s="24"/>
      <c r="K5" s="24"/>
      <c r="L5" s="24"/>
      <c r="M5" s="24"/>
      <c r="N5" s="24"/>
      <c r="O5" s="24"/>
      <c r="P5" s="24"/>
      <c r="Q5" s="24"/>
    </row>
    <row r="6" ht="20.25" customHeight="1" spans="1:17">
      <c r="A6" s="24" t="s">
        <v>299</v>
      </c>
      <c r="B6" s="24" t="s">
        <v>294</v>
      </c>
      <c r="C6" s="24" t="s">
        <v>295</v>
      </c>
      <c r="D6" s="24" t="s">
        <v>296</v>
      </c>
      <c r="E6" s="24" t="s">
        <v>297</v>
      </c>
      <c r="F6" s="24" t="s">
        <v>298</v>
      </c>
      <c r="G6" s="24" t="s">
        <v>29</v>
      </c>
      <c r="H6" s="24" t="s">
        <v>32</v>
      </c>
      <c r="I6" s="24" t="s">
        <v>300</v>
      </c>
      <c r="J6" s="24" t="s">
        <v>301</v>
      </c>
      <c r="K6" s="24" t="s">
        <v>35</v>
      </c>
      <c r="L6" s="24" t="s">
        <v>36</v>
      </c>
      <c r="M6" s="24" t="s">
        <v>36</v>
      </c>
      <c r="N6" s="24"/>
      <c r="O6" s="24"/>
      <c r="P6" s="24"/>
      <c r="Q6" s="24"/>
    </row>
    <row r="7" ht="32.4" customHeight="1" spans="1:17">
      <c r="A7" s="24"/>
      <c r="B7" s="24"/>
      <c r="C7" s="24"/>
      <c r="D7" s="24"/>
      <c r="E7" s="24"/>
      <c r="F7" s="24"/>
      <c r="G7" s="24"/>
      <c r="H7" s="24" t="s">
        <v>31</v>
      </c>
      <c r="I7" s="24"/>
      <c r="J7" s="24"/>
      <c r="K7" s="24"/>
      <c r="L7" s="24" t="s">
        <v>31</v>
      </c>
      <c r="M7" s="24" t="s">
        <v>37</v>
      </c>
      <c r="N7" s="24" t="s">
        <v>38</v>
      </c>
      <c r="O7" s="52" t="s">
        <v>39</v>
      </c>
      <c r="P7" s="52" t="s">
        <v>40</v>
      </c>
      <c r="Q7" s="52" t="s">
        <v>41</v>
      </c>
    </row>
    <row r="8" ht="20.25" customHeight="1" spans="1:17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3">
        <v>13</v>
      </c>
      <c r="N8" s="43">
        <v>14</v>
      </c>
      <c r="O8" s="43">
        <v>15</v>
      </c>
      <c r="P8" s="43">
        <v>16</v>
      </c>
      <c r="Q8" s="43">
        <v>17</v>
      </c>
    </row>
    <row r="9" ht="20.25" customHeight="1" spans="1:17">
      <c r="A9" s="49" t="s">
        <v>193</v>
      </c>
      <c r="B9" s="25"/>
      <c r="C9" s="25"/>
      <c r="D9" s="44"/>
      <c r="E9" s="44"/>
      <c r="F9" s="44"/>
      <c r="G9" s="44">
        <v>4</v>
      </c>
      <c r="H9" s="44">
        <v>4</v>
      </c>
      <c r="I9" s="44"/>
      <c r="J9" s="45"/>
      <c r="K9" s="45"/>
      <c r="L9" s="44"/>
      <c r="M9" s="44"/>
      <c r="N9" s="44"/>
      <c r="O9" s="44"/>
      <c r="P9" s="44"/>
      <c r="Q9" s="44"/>
    </row>
    <row r="10" ht="20.25" customHeight="1" spans="1:17">
      <c r="A10" s="25"/>
      <c r="B10" s="25" t="s">
        <v>302</v>
      </c>
      <c r="C10" s="25" t="str">
        <f t="shared" ref="C10:C13" si="0">"C22990000"&amp;"  "&amp;"其他会议、展览、住宿和餐饮服务"</f>
        <v>C22990000  其他会议、展览、住宿和餐饮服务</v>
      </c>
      <c r="D10" s="50" t="s">
        <v>303</v>
      </c>
      <c r="E10" s="26">
        <v>1</v>
      </c>
      <c r="F10" s="44"/>
      <c r="G10" s="44">
        <v>2</v>
      </c>
      <c r="H10" s="45">
        <v>2</v>
      </c>
      <c r="I10" s="45"/>
      <c r="J10" s="45"/>
      <c r="K10" s="45"/>
      <c r="L10" s="44"/>
      <c r="M10" s="44"/>
      <c r="N10" s="44"/>
      <c r="O10" s="44"/>
      <c r="P10" s="44"/>
      <c r="Q10" s="44"/>
    </row>
    <row r="11" ht="20.25" customHeight="1" spans="1:17">
      <c r="A11" s="25"/>
      <c r="B11" s="25" t="s">
        <v>304</v>
      </c>
      <c r="C11" s="25" t="str">
        <f t="shared" si="0"/>
        <v>C22990000  其他会议、展览、住宿和餐饮服务</v>
      </c>
      <c r="D11" s="50" t="s">
        <v>303</v>
      </c>
      <c r="E11" s="26">
        <v>2</v>
      </c>
      <c r="F11" s="44"/>
      <c r="G11" s="44">
        <v>2</v>
      </c>
      <c r="H11" s="45">
        <v>2</v>
      </c>
      <c r="I11" s="45"/>
      <c r="J11" s="45"/>
      <c r="K11" s="45"/>
      <c r="L11" s="44"/>
      <c r="M11" s="44"/>
      <c r="N11" s="44"/>
      <c r="O11" s="44"/>
      <c r="P11" s="44"/>
      <c r="Q11" s="44"/>
    </row>
    <row r="12" ht="20.25" customHeight="1" spans="1:17">
      <c r="A12" s="49" t="s">
        <v>198</v>
      </c>
      <c r="B12" s="25"/>
      <c r="C12" s="25"/>
      <c r="D12" s="25"/>
      <c r="E12" s="25"/>
      <c r="F12" s="44"/>
      <c r="G12" s="44">
        <v>1.4</v>
      </c>
      <c r="H12" s="44"/>
      <c r="I12" s="44"/>
      <c r="J12" s="45"/>
      <c r="K12" s="45"/>
      <c r="L12" s="44">
        <v>1.4</v>
      </c>
      <c r="M12" s="44"/>
      <c r="N12" s="44"/>
      <c r="O12" s="44"/>
      <c r="P12" s="44"/>
      <c r="Q12" s="44">
        <v>1.4</v>
      </c>
    </row>
    <row r="13" ht="20.25" customHeight="1" spans="1:17">
      <c r="A13" s="25"/>
      <c r="B13" s="25" t="s">
        <v>203</v>
      </c>
      <c r="C13" s="25" t="str">
        <f t="shared" si="0"/>
        <v>C22990000  其他会议、展览、住宿和餐饮服务</v>
      </c>
      <c r="D13" s="50" t="s">
        <v>303</v>
      </c>
      <c r="E13" s="26">
        <v>2</v>
      </c>
      <c r="F13" s="44"/>
      <c r="G13" s="44">
        <v>0.5</v>
      </c>
      <c r="H13" s="45"/>
      <c r="I13" s="45"/>
      <c r="J13" s="45"/>
      <c r="K13" s="45"/>
      <c r="L13" s="44">
        <v>0.5</v>
      </c>
      <c r="M13" s="44"/>
      <c r="N13" s="44"/>
      <c r="O13" s="44"/>
      <c r="P13" s="44"/>
      <c r="Q13" s="44">
        <v>0.5</v>
      </c>
    </row>
    <row r="14" ht="20.25" customHeight="1" spans="1:17">
      <c r="A14" s="25"/>
      <c r="B14" s="25" t="s">
        <v>305</v>
      </c>
      <c r="C14" s="25" t="str">
        <f>"A02010108"&amp;"  "&amp;"便携式计算机"</f>
        <v>A02010108  便携式计算机</v>
      </c>
      <c r="D14" s="50" t="s">
        <v>306</v>
      </c>
      <c r="E14" s="26">
        <v>1</v>
      </c>
      <c r="F14" s="44"/>
      <c r="G14" s="44">
        <v>0.9</v>
      </c>
      <c r="H14" s="45"/>
      <c r="I14" s="45"/>
      <c r="J14" s="45"/>
      <c r="K14" s="45"/>
      <c r="L14" s="44">
        <v>0.9</v>
      </c>
      <c r="M14" s="44"/>
      <c r="N14" s="44"/>
      <c r="O14" s="44"/>
      <c r="P14" s="44"/>
      <c r="Q14" s="44">
        <v>0.9</v>
      </c>
    </row>
    <row r="15" ht="20.25" customHeight="1" spans="1:17">
      <c r="A15" s="49" t="s">
        <v>167</v>
      </c>
      <c r="B15" s="25"/>
      <c r="C15" s="25"/>
      <c r="D15" s="25"/>
      <c r="E15" s="25"/>
      <c r="F15" s="44"/>
      <c r="G15" s="44">
        <v>1.12</v>
      </c>
      <c r="H15" s="44">
        <v>1.12</v>
      </c>
      <c r="I15" s="44"/>
      <c r="J15" s="45"/>
      <c r="K15" s="45"/>
      <c r="L15" s="44"/>
      <c r="M15" s="44"/>
      <c r="N15" s="44"/>
      <c r="O15" s="44"/>
      <c r="P15" s="44"/>
      <c r="Q15" s="44"/>
    </row>
    <row r="16" ht="20.25" customHeight="1" spans="1:17">
      <c r="A16" s="25"/>
      <c r="B16" s="25" t="s">
        <v>307</v>
      </c>
      <c r="C16" s="25" t="str">
        <f>"A05040101"&amp;"  "&amp;"复印纸"</f>
        <v>A05040101  复印纸</v>
      </c>
      <c r="D16" s="50" t="s">
        <v>308</v>
      </c>
      <c r="E16" s="26">
        <v>5</v>
      </c>
      <c r="F16" s="44"/>
      <c r="G16" s="44">
        <v>0.07</v>
      </c>
      <c r="H16" s="45">
        <v>0.07</v>
      </c>
      <c r="I16" s="45"/>
      <c r="J16" s="45"/>
      <c r="K16" s="45"/>
      <c r="L16" s="44"/>
      <c r="M16" s="44"/>
      <c r="N16" s="44"/>
      <c r="O16" s="44"/>
      <c r="P16" s="44"/>
      <c r="Q16" s="44"/>
    </row>
    <row r="17" ht="20.25" customHeight="1" spans="1:17">
      <c r="A17" s="25"/>
      <c r="B17" s="25" t="s">
        <v>309</v>
      </c>
      <c r="C17" s="25" t="str">
        <f>"A02021003"&amp;"  "&amp;"A4黑白打印机"</f>
        <v>A02021003  A4黑白打印机</v>
      </c>
      <c r="D17" s="50" t="s">
        <v>306</v>
      </c>
      <c r="E17" s="26">
        <v>1</v>
      </c>
      <c r="F17" s="44"/>
      <c r="G17" s="44">
        <v>0.15</v>
      </c>
      <c r="H17" s="45">
        <v>0.15</v>
      </c>
      <c r="I17" s="45"/>
      <c r="J17" s="45"/>
      <c r="K17" s="45"/>
      <c r="L17" s="44"/>
      <c r="M17" s="44"/>
      <c r="N17" s="44"/>
      <c r="O17" s="44"/>
      <c r="P17" s="44"/>
      <c r="Q17" s="44"/>
    </row>
    <row r="18" ht="20.25" customHeight="1" spans="1:17">
      <c r="A18" s="25"/>
      <c r="B18" s="25" t="s">
        <v>310</v>
      </c>
      <c r="C18" s="25" t="str">
        <f>"A02010105"&amp;"  "&amp;"台式计算机"</f>
        <v>A02010105  台式计算机</v>
      </c>
      <c r="D18" s="50" t="s">
        <v>306</v>
      </c>
      <c r="E18" s="26">
        <v>1</v>
      </c>
      <c r="F18" s="44"/>
      <c r="G18" s="44">
        <v>0.9</v>
      </c>
      <c r="H18" s="45">
        <v>0.9</v>
      </c>
      <c r="I18" s="45"/>
      <c r="J18" s="45"/>
      <c r="K18" s="45"/>
      <c r="L18" s="44"/>
      <c r="M18" s="44"/>
      <c r="N18" s="44"/>
      <c r="O18" s="44"/>
      <c r="P18" s="44"/>
      <c r="Q18" s="44"/>
    </row>
    <row r="19" ht="20.25" customHeight="1" spans="1:17">
      <c r="A19" s="26" t="s">
        <v>29</v>
      </c>
      <c r="B19" s="26"/>
      <c r="C19" s="26"/>
      <c r="D19" s="50"/>
      <c r="E19" s="50"/>
      <c r="F19" s="44"/>
      <c r="G19" s="44">
        <v>6.52</v>
      </c>
      <c r="H19" s="44">
        <v>5.12</v>
      </c>
      <c r="I19" s="44"/>
      <c r="J19" s="44"/>
      <c r="K19" s="44"/>
      <c r="L19" s="44">
        <v>1.4</v>
      </c>
      <c r="M19" s="44"/>
      <c r="N19" s="44"/>
      <c r="O19" s="44"/>
      <c r="P19" s="44"/>
      <c r="Q19" s="44">
        <v>1.4</v>
      </c>
    </row>
  </sheetData>
  <mergeCells count="17">
    <mergeCell ref="A2:M2"/>
    <mergeCell ref="A3:Q3"/>
    <mergeCell ref="A4:M4"/>
    <mergeCell ref="G5:Q5"/>
    <mergeCell ref="L6:Q6"/>
    <mergeCell ref="A19:E19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" right="0" top="1" bottom="1" header="0.5" footer="0.5"/>
  <pageSetup paperSize="1" scale="44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Q12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6" width="28.4166666666667" customWidth="1"/>
    <col min="7" max="7" width="16.287037037037" customWidth="1"/>
    <col min="8" max="12" width="16.4166666666667" customWidth="1"/>
    <col min="13" max="17" width="16.287037037037" customWidth="1"/>
  </cols>
  <sheetData>
    <row r="1" s="39" customFormat="1" customHeight="1" spans="1:17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customHeight="1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 t="s">
        <v>311</v>
      </c>
    </row>
    <row r="3" ht="45" customHeight="1" spans="1:17">
      <c r="A3" s="41" t="s">
        <v>312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ht="20.25" customHeight="1" spans="1:17">
      <c r="A4" s="21" t="str">
        <f>"单位名称："&amp;"通海县烟草产业服务中心"</f>
        <v>单位名称：通海县烟草产业服务中心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 t="s">
        <v>26</v>
      </c>
    </row>
    <row r="5" ht="27.15" customHeight="1" spans="1:17">
      <c r="A5" s="42" t="s">
        <v>293</v>
      </c>
      <c r="B5" s="42" t="s">
        <v>313</v>
      </c>
      <c r="C5" s="42" t="s">
        <v>314</v>
      </c>
      <c r="D5" s="42" t="s">
        <v>315</v>
      </c>
      <c r="E5" s="42" t="s">
        <v>316</v>
      </c>
      <c r="F5" s="42" t="s">
        <v>317</v>
      </c>
      <c r="G5" s="42" t="s">
        <v>133</v>
      </c>
      <c r="H5" s="42"/>
      <c r="I5" s="42"/>
      <c r="J5" s="42"/>
      <c r="K5" s="42"/>
      <c r="L5" s="42"/>
      <c r="M5" s="42"/>
      <c r="N5" s="42"/>
      <c r="O5" s="42"/>
      <c r="P5" s="42"/>
      <c r="Q5" s="42"/>
    </row>
    <row r="6" ht="23.4" customHeight="1" spans="1:17">
      <c r="A6" s="42" t="s">
        <v>299</v>
      </c>
      <c r="B6" s="42"/>
      <c r="C6" s="42" t="s">
        <v>314</v>
      </c>
      <c r="D6" s="42" t="s">
        <v>315</v>
      </c>
      <c r="E6" s="42" t="s">
        <v>316</v>
      </c>
      <c r="F6" s="42" t="s">
        <v>318</v>
      </c>
      <c r="G6" s="42" t="s">
        <v>29</v>
      </c>
      <c r="H6" s="42" t="s">
        <v>32</v>
      </c>
      <c r="I6" s="42" t="s">
        <v>300</v>
      </c>
      <c r="J6" s="42" t="s">
        <v>301</v>
      </c>
      <c r="K6" s="42" t="s">
        <v>35</v>
      </c>
      <c r="L6" s="42" t="s">
        <v>36</v>
      </c>
      <c r="M6" s="42"/>
      <c r="N6" s="42"/>
      <c r="O6" s="42"/>
      <c r="P6" s="42"/>
      <c r="Q6" s="42"/>
    </row>
    <row r="7" ht="28.65" customHeight="1" spans="1:17">
      <c r="A7" s="42"/>
      <c r="B7" s="42"/>
      <c r="C7" s="42"/>
      <c r="D7" s="42"/>
      <c r="E7" s="42"/>
      <c r="F7" s="42"/>
      <c r="G7" s="42"/>
      <c r="H7" s="42" t="s">
        <v>31</v>
      </c>
      <c r="I7" s="42"/>
      <c r="J7" s="42"/>
      <c r="K7" s="42"/>
      <c r="L7" s="42" t="s">
        <v>31</v>
      </c>
      <c r="M7" s="42" t="s">
        <v>37</v>
      </c>
      <c r="N7" s="42" t="s">
        <v>38</v>
      </c>
      <c r="O7" s="47" t="s">
        <v>39</v>
      </c>
      <c r="P7" s="47" t="s">
        <v>40</v>
      </c>
      <c r="Q7" s="47" t="s">
        <v>41</v>
      </c>
    </row>
    <row r="8" ht="20.25" customHeight="1" spans="1:17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3">
        <v>13</v>
      </c>
      <c r="N8" s="43">
        <v>14</v>
      </c>
      <c r="O8" s="43">
        <v>15</v>
      </c>
      <c r="P8" s="43">
        <v>16</v>
      </c>
      <c r="Q8" s="43">
        <v>17</v>
      </c>
    </row>
    <row r="9" ht="20.25" customHeight="1" spans="1:17">
      <c r="A9" s="25"/>
      <c r="B9" s="25"/>
      <c r="C9" s="25"/>
      <c r="D9" s="26"/>
      <c r="E9" s="26"/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ht="20.25" customHeight="1" spans="1:17">
      <c r="A10" s="25"/>
      <c r="B10" s="25"/>
      <c r="C10" s="25"/>
      <c r="D10" s="25"/>
      <c r="E10" s="25"/>
      <c r="F10" s="2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ht="20.25" customHeight="1" spans="1:17">
      <c r="A11" s="26" t="s">
        <v>29</v>
      </c>
      <c r="B11" s="26"/>
      <c r="C11" s="26"/>
      <c r="D11" s="26"/>
      <c r="E11" s="26"/>
      <c r="F11" s="2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="28" customFormat="1" ht="14.25" customHeight="1" spans="1:17">
      <c r="A12" s="20" t="s">
        <v>319</v>
      </c>
      <c r="B12" s="46"/>
      <c r="C12" s="46"/>
      <c r="D12" s="46"/>
      <c r="E12" s="46"/>
      <c r="F12" s="46"/>
      <c r="G12" s="37"/>
      <c r="H12" s="37"/>
      <c r="I12" s="37"/>
      <c r="J12" s="37"/>
      <c r="L12" s="37"/>
      <c r="M12" s="37"/>
      <c r="N12" s="37"/>
      <c r="O12" s="37"/>
      <c r="Q12" s="37"/>
    </row>
  </sheetData>
  <mergeCells count="17">
    <mergeCell ref="A2:L2"/>
    <mergeCell ref="A3:Q3"/>
    <mergeCell ref="A4:K4"/>
    <mergeCell ref="G5:Q5"/>
    <mergeCell ref="L6:Q6"/>
    <mergeCell ref="A11:F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" right="0" top="1" bottom="1" header="0.5" footer="0.5"/>
  <pageSetup paperSize="1" scale="40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N10"/>
  <sheetViews>
    <sheetView showZeros="0" workbookViewId="0">
      <pane ySplit="1" topLeftCell="A2" activePane="bottomLeft" state="frozen"/>
      <selection/>
      <selection pane="bottomLeft" activeCell="E5" sqref="E5:N5"/>
    </sheetView>
  </sheetViews>
  <sheetFormatPr defaultColWidth="8.85185185185185" defaultRowHeight="15" customHeight="1"/>
  <cols>
    <col min="1" max="1" width="37.1388888888889" customWidth="1"/>
    <col min="2" max="14" width="17.1388888888889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 t="s">
        <v>320</v>
      </c>
    </row>
    <row r="3" ht="45.15" customHeight="1" spans="1:14">
      <c r="A3" s="29" t="s">
        <v>321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18.75" customHeight="1" spans="1:14">
      <c r="A4" s="21" t="str">
        <f>"单位名称："&amp;"通海县烟草产业服务中心"</f>
        <v>单位名称：通海县烟草产业服务中心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 t="s">
        <v>26</v>
      </c>
    </row>
    <row r="5" ht="22.5" customHeight="1" spans="1:14">
      <c r="A5" s="33" t="s">
        <v>322</v>
      </c>
      <c r="B5" s="33" t="s">
        <v>133</v>
      </c>
      <c r="C5" s="33"/>
      <c r="D5" s="33"/>
      <c r="E5" s="34" t="s">
        <v>323</v>
      </c>
      <c r="F5" s="35"/>
      <c r="G5" s="35"/>
      <c r="H5" s="35"/>
      <c r="I5" s="35"/>
      <c r="J5" s="35"/>
      <c r="K5" s="35"/>
      <c r="L5" s="35"/>
      <c r="M5" s="35"/>
      <c r="N5" s="38"/>
    </row>
    <row r="6" ht="22.5" customHeight="1" spans="1:14">
      <c r="A6" s="33"/>
      <c r="B6" s="33" t="s">
        <v>29</v>
      </c>
      <c r="C6" s="33" t="s">
        <v>32</v>
      </c>
      <c r="D6" s="33" t="s">
        <v>300</v>
      </c>
      <c r="E6" s="36" t="s">
        <v>324</v>
      </c>
      <c r="F6" s="36" t="s">
        <v>325</v>
      </c>
      <c r="G6" s="36" t="s">
        <v>326</v>
      </c>
      <c r="H6" s="36" t="s">
        <v>327</v>
      </c>
      <c r="I6" s="36" t="s">
        <v>328</v>
      </c>
      <c r="J6" s="36" t="s">
        <v>329</v>
      </c>
      <c r="K6" s="36" t="s">
        <v>330</v>
      </c>
      <c r="L6" s="36" t="s">
        <v>331</v>
      </c>
      <c r="M6" s="36" t="s">
        <v>332</v>
      </c>
      <c r="N6" s="36"/>
    </row>
    <row r="7" ht="18.75" customHeight="1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ht="18.75" customHeight="1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ht="18.75" customHeight="1" spans="1:14">
      <c r="A9" s="26" t="s">
        <v>29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="28" customFormat="1" ht="14.25" customHeight="1" spans="1:14">
      <c r="A10" s="20" t="s">
        <v>333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</sheetData>
  <mergeCells count="5">
    <mergeCell ref="A3:N3"/>
    <mergeCell ref="A4:C4"/>
    <mergeCell ref="B5:D5"/>
    <mergeCell ref="E5:N5"/>
    <mergeCell ref="A5:A6"/>
  </mergeCells>
  <pageMargins left="0" right="0" top="1" bottom="1" header="0.5" footer="0.5"/>
  <pageSetup paperSize="1" scale="55" pageOrder="overThenDown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$A9:$XFD9"/>
    </sheetView>
  </sheetViews>
  <sheetFormatPr defaultColWidth="8.85185185185185" defaultRowHeight="15" customHeight="1"/>
  <cols>
    <col min="1" max="10" width="28.574074074074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21"/>
      <c r="B2" s="21"/>
      <c r="C2" s="21"/>
      <c r="D2" s="21"/>
      <c r="E2" s="21"/>
      <c r="F2" s="21"/>
      <c r="G2" s="21"/>
      <c r="H2" s="21"/>
      <c r="I2" s="21"/>
      <c r="J2" s="22" t="s">
        <v>334</v>
      </c>
    </row>
    <row r="3" ht="52.05" customHeight="1" spans="1:10">
      <c r="A3" s="29" t="s">
        <v>335</v>
      </c>
      <c r="B3" s="30"/>
      <c r="C3" s="30"/>
      <c r="D3" s="30"/>
      <c r="E3" s="30"/>
      <c r="F3" s="30"/>
      <c r="G3" s="30"/>
      <c r="H3" s="30"/>
      <c r="I3" s="30"/>
      <c r="J3" s="30"/>
    </row>
    <row r="4" ht="21.3" customHeight="1" spans="1:10">
      <c r="A4" s="21" t="str">
        <f>"单位名称："&amp;"通海县烟草产业服务中心"</f>
        <v>单位名称：通海县烟草产业服务中心</v>
      </c>
      <c r="B4" s="21"/>
      <c r="C4" s="21"/>
      <c r="D4" s="31"/>
      <c r="E4" s="31"/>
      <c r="F4" s="31"/>
      <c r="G4" s="31"/>
      <c r="H4" s="31"/>
      <c r="I4" s="31"/>
      <c r="J4" s="31"/>
    </row>
    <row r="5" ht="27.15" customHeight="1" spans="1:10">
      <c r="A5" s="24" t="s">
        <v>206</v>
      </c>
      <c r="B5" s="24" t="s">
        <v>207</v>
      </c>
      <c r="C5" s="24" t="s">
        <v>208</v>
      </c>
      <c r="D5" s="24" t="s">
        <v>209</v>
      </c>
      <c r="E5" s="24" t="s">
        <v>210</v>
      </c>
      <c r="F5" s="24" t="s">
        <v>211</v>
      </c>
      <c r="G5" s="24" t="s">
        <v>212</v>
      </c>
      <c r="H5" s="24" t="s">
        <v>213</v>
      </c>
      <c r="I5" s="24" t="s">
        <v>214</v>
      </c>
      <c r="J5" s="24" t="s">
        <v>215</v>
      </c>
    </row>
    <row r="6" ht="18.75" customHeight="1" spans="1:10">
      <c r="A6" s="24" t="s">
        <v>42</v>
      </c>
      <c r="B6" s="24" t="s">
        <v>43</v>
      </c>
      <c r="C6" s="24" t="s">
        <v>44</v>
      </c>
      <c r="D6" s="24" t="s">
        <v>45</v>
      </c>
      <c r="E6" s="24" t="s">
        <v>46</v>
      </c>
      <c r="F6" s="24" t="s">
        <v>47</v>
      </c>
      <c r="G6" s="24" t="s">
        <v>48</v>
      </c>
      <c r="H6" s="24" t="s">
        <v>49</v>
      </c>
      <c r="I6" s="24" t="s">
        <v>50</v>
      </c>
      <c r="J6" s="24" t="s">
        <v>66</v>
      </c>
    </row>
    <row r="7" ht="18.75" customHeight="1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ht="18.75" customHeight="1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="28" customFormat="1" ht="18" customHeight="1" spans="1:10">
      <c r="A9" s="20" t="s">
        <v>333</v>
      </c>
      <c r="B9" s="32"/>
      <c r="C9" s="32"/>
      <c r="D9" s="32"/>
      <c r="E9" s="32"/>
      <c r="G9" s="32"/>
      <c r="J9" s="32"/>
    </row>
  </sheetData>
  <mergeCells count="2">
    <mergeCell ref="A3:J3"/>
    <mergeCell ref="A4:C4"/>
  </mergeCells>
  <pageMargins left="0" right="0" top="1" bottom="1" header="0.5" footer="0.5"/>
  <pageSetup paperSize="1" scale="49" pageOrder="overThenDown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pane ySplit="1" topLeftCell="A2" activePane="bottomLeft" state="frozen"/>
      <selection/>
      <selection pane="bottomLeft" activeCell="A1" sqref="A1 A1 A1 A1 A1 A1 A1"/>
    </sheetView>
  </sheetViews>
  <sheetFormatPr defaultColWidth="8.85185185185185" defaultRowHeight="15" customHeight="1" outlineLevelCol="7"/>
  <cols>
    <col min="1" max="8" width="28.5740740740741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21"/>
      <c r="B2" s="21"/>
      <c r="C2" s="21"/>
      <c r="D2" s="21"/>
      <c r="E2" s="21"/>
      <c r="F2" s="21"/>
      <c r="G2" s="21"/>
      <c r="H2" s="22" t="s">
        <v>336</v>
      </c>
    </row>
    <row r="3" ht="41.4" customHeight="1" spans="1:8">
      <c r="A3" s="23" t="s">
        <v>337</v>
      </c>
      <c r="B3" s="23"/>
      <c r="C3" s="23"/>
      <c r="D3" s="23"/>
      <c r="E3" s="23"/>
      <c r="F3" s="23"/>
      <c r="G3" s="23"/>
      <c r="H3" s="23"/>
    </row>
    <row r="4" ht="18.75" customHeight="1" spans="1:8">
      <c r="A4" s="21" t="str">
        <f>"单位名称："&amp;"通海县烟草产业服务中心"</f>
        <v>单位名称：通海县烟草产业服务中心</v>
      </c>
      <c r="B4" s="21"/>
      <c r="C4" s="21"/>
      <c r="D4" s="21"/>
      <c r="E4" s="21"/>
      <c r="F4" s="21"/>
      <c r="G4" s="21"/>
      <c r="H4" s="21"/>
    </row>
    <row r="5" ht="18.75" customHeight="1" spans="1:8">
      <c r="A5" s="24" t="s">
        <v>288</v>
      </c>
      <c r="B5" s="24" t="s">
        <v>338</v>
      </c>
      <c r="C5" s="24" t="s">
        <v>339</v>
      </c>
      <c r="D5" s="24" t="s">
        <v>340</v>
      </c>
      <c r="E5" s="24" t="s">
        <v>296</v>
      </c>
      <c r="F5" s="24" t="s">
        <v>341</v>
      </c>
      <c r="G5" s="24"/>
      <c r="H5" s="24"/>
    </row>
    <row r="6" ht="18.75" customHeight="1" spans="1:8">
      <c r="A6" s="24"/>
      <c r="B6" s="24"/>
      <c r="C6" s="24"/>
      <c r="D6" s="24"/>
      <c r="E6" s="24"/>
      <c r="F6" s="24" t="s">
        <v>297</v>
      </c>
      <c r="G6" s="24" t="s">
        <v>342</v>
      </c>
      <c r="H6" s="24" t="s">
        <v>343</v>
      </c>
    </row>
    <row r="7" ht="18.75" customHeight="1" spans="1:8">
      <c r="A7" s="24" t="s">
        <v>42</v>
      </c>
      <c r="B7" s="24" t="s">
        <v>43</v>
      </c>
      <c r="C7" s="24" t="s">
        <v>44</v>
      </c>
      <c r="D7" s="24" t="s">
        <v>45</v>
      </c>
      <c r="E7" s="24" t="s">
        <v>46</v>
      </c>
      <c r="F7" s="24" t="s">
        <v>47</v>
      </c>
      <c r="G7" s="24" t="s">
        <v>48</v>
      </c>
      <c r="H7" s="24" t="s">
        <v>49</v>
      </c>
    </row>
    <row r="8" ht="18.75" customHeight="1" spans="1:8">
      <c r="A8" s="25" t="s">
        <v>52</v>
      </c>
      <c r="B8" s="25"/>
      <c r="C8" s="25"/>
      <c r="D8" s="25"/>
      <c r="E8" s="26"/>
      <c r="F8" s="26"/>
      <c r="G8" s="18">
        <v>19500</v>
      </c>
      <c r="H8" s="18">
        <v>19500</v>
      </c>
    </row>
    <row r="9" ht="18.75" customHeight="1" spans="1:8">
      <c r="A9" s="27" t="s">
        <v>52</v>
      </c>
      <c r="B9" s="25" t="s">
        <v>344</v>
      </c>
      <c r="C9" s="25" t="s">
        <v>345</v>
      </c>
      <c r="D9" s="25" t="s">
        <v>346</v>
      </c>
      <c r="E9" s="26" t="s">
        <v>306</v>
      </c>
      <c r="F9" s="26">
        <v>1</v>
      </c>
      <c r="G9" s="18">
        <v>9000</v>
      </c>
      <c r="H9" s="18">
        <v>9000</v>
      </c>
    </row>
    <row r="10" ht="18.75" customHeight="1" spans="1:8">
      <c r="A10" s="27" t="s">
        <v>52</v>
      </c>
      <c r="B10" s="25" t="s">
        <v>344</v>
      </c>
      <c r="C10" s="25" t="s">
        <v>347</v>
      </c>
      <c r="D10" s="25" t="s">
        <v>309</v>
      </c>
      <c r="E10" s="26" t="s">
        <v>306</v>
      </c>
      <c r="F10" s="26">
        <v>1</v>
      </c>
      <c r="G10" s="18">
        <v>1500</v>
      </c>
      <c r="H10" s="18">
        <v>1500</v>
      </c>
    </row>
    <row r="11" ht="18.75" customHeight="1" spans="1:8">
      <c r="A11" s="27" t="s">
        <v>52</v>
      </c>
      <c r="B11" s="25" t="s">
        <v>344</v>
      </c>
      <c r="C11" s="25" t="s">
        <v>348</v>
      </c>
      <c r="D11" s="25" t="s">
        <v>349</v>
      </c>
      <c r="E11" s="26" t="s">
        <v>306</v>
      </c>
      <c r="F11" s="26">
        <v>1</v>
      </c>
      <c r="G11" s="18">
        <v>9000</v>
      </c>
      <c r="H11" s="18">
        <v>9000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" right="0" top="1" bottom="1" header="0.5" footer="0.5"/>
  <pageSetup paperSize="1" scale="62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350</v>
      </c>
    </row>
    <row r="3" ht="45" customHeight="1" spans="1:11">
      <c r="A3" s="4" t="s">
        <v>351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"单位名称："&amp;"通海县烟草产业服务中心"</f>
        <v>单位名称：通海县烟草产业服务中心</v>
      </c>
      <c r="B4" s="5"/>
      <c r="C4" s="5"/>
      <c r="D4" s="5"/>
      <c r="E4" s="5"/>
      <c r="F4" s="5"/>
      <c r="G4" s="5"/>
      <c r="H4" s="6"/>
      <c r="I4" s="6"/>
      <c r="J4" s="6"/>
      <c r="K4" s="6" t="s">
        <v>26</v>
      </c>
    </row>
    <row r="5" ht="18.75" customHeight="1" spans="1:11">
      <c r="A5" s="14" t="s">
        <v>190</v>
      </c>
      <c r="B5" s="14" t="s">
        <v>128</v>
      </c>
      <c r="C5" s="14" t="s">
        <v>126</v>
      </c>
      <c r="D5" s="14" t="s">
        <v>129</v>
      </c>
      <c r="E5" s="14" t="s">
        <v>130</v>
      </c>
      <c r="F5" s="14" t="s">
        <v>352</v>
      </c>
      <c r="G5" s="14" t="s">
        <v>353</v>
      </c>
      <c r="H5" s="14" t="s">
        <v>29</v>
      </c>
      <c r="I5" s="14" t="s">
        <v>354</v>
      </c>
      <c r="J5" s="14"/>
      <c r="K5" s="14"/>
    </row>
    <row r="6" ht="18.75" customHeight="1" spans="1:11">
      <c r="A6" s="14"/>
      <c r="B6" s="14"/>
      <c r="C6" s="14"/>
      <c r="D6" s="14"/>
      <c r="E6" s="14"/>
      <c r="F6" s="14"/>
      <c r="G6" s="14"/>
      <c r="H6" s="14"/>
      <c r="I6" s="14" t="s">
        <v>32</v>
      </c>
      <c r="J6" s="14" t="s">
        <v>33</v>
      </c>
      <c r="K6" s="14" t="s">
        <v>34</v>
      </c>
    </row>
    <row r="7" ht="22.65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ht="18.75" customHeight="1" spans="1:11">
      <c r="A8" s="15" t="s">
        <v>42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</row>
    <row r="9" ht="20.25" customHeight="1" spans="1:11">
      <c r="A9" s="16"/>
      <c r="B9" s="17"/>
      <c r="C9" s="16"/>
      <c r="D9" s="16"/>
      <c r="E9" s="16"/>
      <c r="F9" s="16"/>
      <c r="G9" s="16"/>
      <c r="H9" s="18"/>
      <c r="I9" s="18"/>
      <c r="J9" s="18"/>
      <c r="K9" s="18"/>
    </row>
    <row r="10" ht="20.25" customHeight="1" spans="1:11">
      <c r="A10" s="16"/>
      <c r="B10" s="17"/>
      <c r="C10" s="16"/>
      <c r="D10" s="16"/>
      <c r="E10" s="16"/>
      <c r="F10" s="16"/>
      <c r="G10" s="16"/>
      <c r="H10" s="18"/>
      <c r="I10" s="18"/>
      <c r="J10" s="18"/>
      <c r="K10" s="18"/>
    </row>
    <row r="11" ht="20.25" customHeight="1" spans="1:11">
      <c r="A11" s="19" t="s">
        <v>29</v>
      </c>
      <c r="B11" s="19"/>
      <c r="C11" s="19"/>
      <c r="D11" s="19"/>
      <c r="E11" s="19"/>
      <c r="F11" s="19"/>
      <c r="G11" s="19"/>
      <c r="H11" s="18"/>
      <c r="I11" s="18"/>
      <c r="J11" s="18"/>
      <c r="K11" s="18"/>
    </row>
    <row r="12" s="13" customFormat="1" ht="18" customHeight="1" spans="1:1">
      <c r="A12" s="20" t="s">
        <v>355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" right="0" top="1" bottom="1" header="0.5" footer="0.5"/>
  <pageSetup paperSize="1" scale="59" pageOrder="overThenDown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1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35.7037037037037" customWidth="1"/>
    <col min="4" max="4" width="21.4259259259259" customWidth="1"/>
    <col min="5" max="7" width="17.138888888888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356</v>
      </c>
    </row>
    <row r="3" ht="45" customHeight="1" spans="1:7">
      <c r="A3" s="4" t="s">
        <v>357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"单位名称："&amp;"通海县烟草产业服务中心"</f>
        <v>单位名称：通海县烟草产业服务中心</v>
      </c>
      <c r="B4" s="5"/>
      <c r="C4" s="5"/>
      <c r="D4" s="5"/>
      <c r="E4" s="6"/>
      <c r="F4" s="6"/>
      <c r="G4" s="6" t="s">
        <v>26</v>
      </c>
    </row>
    <row r="5" ht="18.75" customHeight="1" spans="1:7">
      <c r="A5" s="7" t="s">
        <v>126</v>
      </c>
      <c r="B5" s="7" t="s">
        <v>190</v>
      </c>
      <c r="C5" s="7" t="s">
        <v>128</v>
      </c>
      <c r="D5" s="7" t="s">
        <v>358</v>
      </c>
      <c r="E5" s="7" t="s">
        <v>32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52</v>
      </c>
      <c r="B9" s="9" t="s">
        <v>194</v>
      </c>
      <c r="C9" s="10" t="s">
        <v>193</v>
      </c>
      <c r="D9" s="9" t="s">
        <v>359</v>
      </c>
      <c r="E9" s="11">
        <v>100</v>
      </c>
      <c r="F9" s="11"/>
      <c r="G9" s="11"/>
    </row>
    <row r="10" ht="20.25" customHeight="1" spans="1:7">
      <c r="A10" s="9" t="s">
        <v>52</v>
      </c>
      <c r="B10" s="9" t="s">
        <v>194</v>
      </c>
      <c r="C10" s="10" t="s">
        <v>198</v>
      </c>
      <c r="D10" s="9" t="s">
        <v>359</v>
      </c>
      <c r="E10" s="11"/>
      <c r="F10" s="11"/>
      <c r="G10" s="11"/>
    </row>
    <row r="11" ht="20.25" customHeight="1" spans="1:7">
      <c r="A11" s="12" t="s">
        <v>29</v>
      </c>
      <c r="B11" s="12"/>
      <c r="C11" s="12"/>
      <c r="D11" s="12"/>
      <c r="E11" s="11">
        <v>100</v>
      </c>
      <c r="F11" s="11"/>
      <c r="G11" s="11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" right="0" top="1" bottom="1" header="0.5" footer="0.5"/>
  <pageSetup paperSize="1" scale="86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20" width="17.1388888888889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8.75" customHeight="1" spans="1:20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24</v>
      </c>
    </row>
    <row r="3" ht="37.5" customHeight="1" spans="1:20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8.75" customHeight="1" spans="1:20">
      <c r="A4" s="5" t="str">
        <f>"单位名称："&amp;"通海县烟草产业服务中心"</f>
        <v>单位名称：通海县烟草产业服务中心</v>
      </c>
      <c r="B4" s="5"/>
      <c r="C4" s="5"/>
      <c r="D4" s="5"/>
      <c r="E4" s="70"/>
      <c r="F4" s="70"/>
      <c r="G4" s="70"/>
      <c r="H4" s="7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 t="s">
        <v>26</v>
      </c>
    </row>
    <row r="5" ht="18.75" customHeight="1" spans="1:20">
      <c r="A5" s="14" t="s">
        <v>27</v>
      </c>
      <c r="B5" s="88" t="s">
        <v>28</v>
      </c>
      <c r="C5" s="88" t="s">
        <v>29</v>
      </c>
      <c r="D5" s="88" t="s">
        <v>30</v>
      </c>
      <c r="E5" s="88"/>
      <c r="F5" s="88"/>
      <c r="G5" s="88"/>
      <c r="H5" s="88"/>
      <c r="I5" s="88"/>
      <c r="J5" s="91"/>
      <c r="K5" s="91"/>
      <c r="L5" s="91"/>
      <c r="M5" s="91"/>
      <c r="N5" s="91"/>
      <c r="O5" s="88" t="s">
        <v>20</v>
      </c>
      <c r="P5" s="88"/>
      <c r="Q5" s="88"/>
      <c r="R5" s="88"/>
      <c r="S5" s="88"/>
      <c r="T5" s="88"/>
    </row>
    <row r="6" ht="18.75" customHeight="1" spans="1:20">
      <c r="A6" s="14"/>
      <c r="B6" s="88"/>
      <c r="C6" s="88"/>
      <c r="D6" s="89" t="s">
        <v>31</v>
      </c>
      <c r="E6" s="89" t="s">
        <v>32</v>
      </c>
      <c r="F6" s="89" t="s">
        <v>33</v>
      </c>
      <c r="G6" s="89" t="s">
        <v>34</v>
      </c>
      <c r="H6" s="89" t="s">
        <v>35</v>
      </c>
      <c r="I6" s="92" t="s">
        <v>36</v>
      </c>
      <c r="J6" s="93"/>
      <c r="K6" s="93"/>
      <c r="L6" s="93"/>
      <c r="M6" s="93"/>
      <c r="N6" s="93"/>
      <c r="O6" s="92" t="s">
        <v>31</v>
      </c>
      <c r="P6" s="92" t="s">
        <v>32</v>
      </c>
      <c r="Q6" s="92" t="s">
        <v>33</v>
      </c>
      <c r="R6" s="92" t="s">
        <v>34</v>
      </c>
      <c r="S6" s="92" t="s">
        <v>35</v>
      </c>
      <c r="T6" s="92" t="s">
        <v>36</v>
      </c>
    </row>
    <row r="7" ht="18.75" customHeight="1" spans="1:20">
      <c r="A7" s="14"/>
      <c r="B7" s="88"/>
      <c r="C7" s="88"/>
      <c r="D7" s="89"/>
      <c r="E7" s="89"/>
      <c r="F7" s="89"/>
      <c r="G7" s="89"/>
      <c r="H7" s="89"/>
      <c r="I7" s="92" t="s">
        <v>31</v>
      </c>
      <c r="J7" s="92" t="s">
        <v>37</v>
      </c>
      <c r="K7" s="92" t="s">
        <v>38</v>
      </c>
      <c r="L7" s="92" t="s">
        <v>39</v>
      </c>
      <c r="M7" s="92" t="s">
        <v>40</v>
      </c>
      <c r="N7" s="92" t="s">
        <v>41</v>
      </c>
      <c r="O7" s="92"/>
      <c r="P7" s="92"/>
      <c r="Q7" s="92"/>
      <c r="R7" s="92"/>
      <c r="S7" s="92"/>
      <c r="T7" s="92"/>
    </row>
    <row r="8" ht="18.75" customHeight="1" spans="1:20">
      <c r="A8" s="90" t="s">
        <v>42</v>
      </c>
      <c r="B8" s="15" t="s">
        <v>43</v>
      </c>
      <c r="C8" s="15" t="s">
        <v>44</v>
      </c>
      <c r="D8" s="15" t="s">
        <v>45</v>
      </c>
      <c r="E8" s="90" t="s">
        <v>46</v>
      </c>
      <c r="F8" s="15" t="s">
        <v>47</v>
      </c>
      <c r="G8" s="15" t="s">
        <v>48</v>
      </c>
      <c r="H8" s="90" t="s">
        <v>49</v>
      </c>
      <c r="I8" s="15" t="s">
        <v>50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</row>
    <row r="9" ht="20.25" customHeight="1" spans="1:20">
      <c r="A9" s="17" t="s">
        <v>51</v>
      </c>
      <c r="B9" s="17" t="s">
        <v>52</v>
      </c>
      <c r="C9" s="18">
        <v>284.332841</v>
      </c>
      <c r="D9" s="18">
        <v>234.332841</v>
      </c>
      <c r="E9" s="18">
        <v>234.332841</v>
      </c>
      <c r="F9" s="18"/>
      <c r="G9" s="18"/>
      <c r="H9" s="18"/>
      <c r="I9" s="18">
        <v>50</v>
      </c>
      <c r="J9" s="18"/>
      <c r="K9" s="18"/>
      <c r="L9" s="18"/>
      <c r="M9" s="18"/>
      <c r="N9" s="18">
        <v>50</v>
      </c>
      <c r="O9" s="18"/>
      <c r="P9" s="18"/>
      <c r="Q9" s="18"/>
      <c r="R9" s="18"/>
      <c r="S9" s="18"/>
      <c r="T9" s="18"/>
    </row>
    <row r="10" ht="20.25" customHeight="1" spans="1:20">
      <c r="A10" s="81" t="s">
        <v>53</v>
      </c>
      <c r="B10" s="81" t="s">
        <v>52</v>
      </c>
      <c r="C10" s="18">
        <v>284.332841</v>
      </c>
      <c r="D10" s="18">
        <v>234.332841</v>
      </c>
      <c r="E10" s="18">
        <v>234.332841</v>
      </c>
      <c r="F10" s="18"/>
      <c r="G10" s="18"/>
      <c r="H10" s="18"/>
      <c r="I10" s="18">
        <v>50</v>
      </c>
      <c r="J10" s="18"/>
      <c r="K10" s="18"/>
      <c r="L10" s="18"/>
      <c r="M10" s="18"/>
      <c r="N10" s="18">
        <v>50</v>
      </c>
      <c r="O10" s="25"/>
      <c r="P10" s="25"/>
      <c r="Q10" s="25"/>
      <c r="R10" s="25"/>
      <c r="S10" s="25"/>
      <c r="T10" s="25"/>
    </row>
    <row r="11" ht="20.25" customHeight="1" spans="1:20">
      <c r="A11" s="58" t="s">
        <v>29</v>
      </c>
      <c r="B11" s="58"/>
      <c r="C11" s="18">
        <v>284.332841</v>
      </c>
      <c r="D11" s="18">
        <v>234.332841</v>
      </c>
      <c r="E11" s="18">
        <v>234.332841</v>
      </c>
      <c r="F11" s="18"/>
      <c r="G11" s="18"/>
      <c r="H11" s="18"/>
      <c r="I11" s="18">
        <v>50</v>
      </c>
      <c r="J11" s="18"/>
      <c r="K11" s="18"/>
      <c r="L11" s="18"/>
      <c r="M11" s="18"/>
      <c r="N11" s="18">
        <v>50</v>
      </c>
      <c r="O11" s="18"/>
      <c r="P11" s="18"/>
      <c r="Q11" s="18"/>
      <c r="R11" s="18"/>
      <c r="S11" s="18"/>
      <c r="T11" s="18"/>
    </row>
  </sheetData>
  <mergeCells count="20">
    <mergeCell ref="A3:T3"/>
    <mergeCell ref="A4:D4"/>
    <mergeCell ref="D5:N5"/>
    <mergeCell ref="O5:T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ageMargins left="0" right="0" top="1" bottom="1" header="0.5" footer="0.5"/>
  <pageSetup paperSize="1" scale="39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3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1" width="21.5462962962963" customWidth="1"/>
    <col min="2" max="2" width="28.5740740740741" customWidth="1"/>
    <col min="3" max="15" width="17.1388888888889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54</v>
      </c>
    </row>
    <row r="3" ht="37.5" customHeight="1" spans="1:15">
      <c r="A3" s="4" t="s">
        <v>55</v>
      </c>
      <c r="B3" s="4"/>
      <c r="C3" s="4"/>
      <c r="D3" s="4"/>
      <c r="E3" s="4"/>
      <c r="F3" s="4"/>
      <c r="G3" s="4"/>
      <c r="H3" s="4"/>
      <c r="I3" s="4"/>
      <c r="J3" s="4"/>
      <c r="K3" s="69"/>
      <c r="L3" s="69"/>
      <c r="M3" s="69"/>
      <c r="N3" s="69"/>
      <c r="O3" s="69"/>
    </row>
    <row r="4" ht="18.75" customHeight="1" spans="1:15">
      <c r="A4" s="54" t="str">
        <f>"单位名称："&amp;"通海县烟草产业服务中心"</f>
        <v>单位名称：通海县烟草产业服务中心</v>
      </c>
      <c r="B4" s="54"/>
      <c r="C4" s="54"/>
      <c r="D4" s="54"/>
      <c r="E4" s="54"/>
      <c r="F4" s="54"/>
      <c r="G4" s="54"/>
      <c r="H4" s="54"/>
      <c r="I4" s="54"/>
      <c r="J4" s="3"/>
      <c r="K4" s="3"/>
      <c r="L4" s="3"/>
      <c r="M4" s="3"/>
      <c r="N4" s="3"/>
      <c r="O4" s="3" t="s">
        <v>26</v>
      </c>
    </row>
    <row r="5" ht="18.75" customHeight="1" spans="1:15">
      <c r="A5" s="14" t="s">
        <v>56</v>
      </c>
      <c r="B5" s="14" t="s">
        <v>57</v>
      </c>
      <c r="C5" s="57" t="s">
        <v>29</v>
      </c>
      <c r="D5" s="57" t="s">
        <v>32</v>
      </c>
      <c r="E5" s="57"/>
      <c r="F5" s="57"/>
      <c r="G5" s="14" t="s">
        <v>33</v>
      </c>
      <c r="H5" s="57" t="s">
        <v>34</v>
      </c>
      <c r="I5" s="14" t="s">
        <v>58</v>
      </c>
      <c r="J5" s="57" t="s">
        <v>36</v>
      </c>
      <c r="K5" s="57"/>
      <c r="L5" s="57"/>
      <c r="M5" s="57"/>
      <c r="N5" s="57"/>
      <c r="O5" s="57"/>
    </row>
    <row r="6" ht="18.75" customHeight="1" spans="1:15">
      <c r="A6" s="14"/>
      <c r="B6" s="14"/>
      <c r="C6" s="57"/>
      <c r="D6" s="57" t="s">
        <v>31</v>
      </c>
      <c r="E6" s="57" t="s">
        <v>59</v>
      </c>
      <c r="F6" s="57" t="s">
        <v>60</v>
      </c>
      <c r="G6" s="14"/>
      <c r="H6" s="57"/>
      <c r="I6" s="14"/>
      <c r="J6" s="57" t="s">
        <v>31</v>
      </c>
      <c r="K6" s="57" t="s">
        <v>61</v>
      </c>
      <c r="L6" s="15" t="s">
        <v>62</v>
      </c>
      <c r="M6" s="15" t="s">
        <v>63</v>
      </c>
      <c r="N6" s="15" t="s">
        <v>64</v>
      </c>
      <c r="O6" s="15" t="s">
        <v>65</v>
      </c>
    </row>
    <row r="7" ht="18.75" customHeight="1" spans="1:15">
      <c r="A7" s="15" t="s">
        <v>42</v>
      </c>
      <c r="B7" s="15" t="s">
        <v>43</v>
      </c>
      <c r="C7" s="15" t="s">
        <v>44</v>
      </c>
      <c r="D7" s="15" t="s">
        <v>45</v>
      </c>
      <c r="E7" s="15" t="s">
        <v>46</v>
      </c>
      <c r="F7" s="15" t="s">
        <v>47</v>
      </c>
      <c r="G7" s="15" t="s">
        <v>48</v>
      </c>
      <c r="H7" s="15" t="s">
        <v>49</v>
      </c>
      <c r="I7" s="15" t="s">
        <v>50</v>
      </c>
      <c r="J7" s="15" t="s">
        <v>66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</row>
    <row r="8" ht="20.25" customHeight="1" spans="1:15">
      <c r="A8" s="17" t="s">
        <v>67</v>
      </c>
      <c r="B8" s="17" t="s">
        <v>68</v>
      </c>
      <c r="C8" s="18">
        <v>13.945728</v>
      </c>
      <c r="D8" s="18">
        <v>13.945728</v>
      </c>
      <c r="E8" s="18">
        <v>13.945728</v>
      </c>
      <c r="F8" s="18"/>
      <c r="G8" s="18"/>
      <c r="H8" s="18"/>
      <c r="I8" s="18"/>
      <c r="J8" s="18"/>
      <c r="K8" s="18"/>
      <c r="L8" s="18"/>
      <c r="M8" s="18"/>
      <c r="N8" s="18"/>
      <c r="O8" s="18"/>
    </row>
    <row r="9" ht="20.25" customHeight="1" spans="1:15">
      <c r="A9" s="81" t="s">
        <v>69</v>
      </c>
      <c r="B9" s="81" t="s">
        <v>70</v>
      </c>
      <c r="C9" s="18">
        <v>13.945728</v>
      </c>
      <c r="D9" s="18">
        <v>13.945728</v>
      </c>
      <c r="E9" s="18">
        <v>13.945728</v>
      </c>
      <c r="F9" s="18"/>
      <c r="G9" s="18"/>
      <c r="H9" s="18"/>
      <c r="I9" s="18"/>
      <c r="J9" s="18"/>
      <c r="K9" s="18"/>
      <c r="L9" s="18"/>
      <c r="M9" s="18"/>
      <c r="N9" s="18"/>
      <c r="O9" s="18"/>
    </row>
    <row r="10" ht="20.25" customHeight="1" spans="1:15">
      <c r="A10" s="82" t="s">
        <v>71</v>
      </c>
      <c r="B10" s="82" t="s">
        <v>72</v>
      </c>
      <c r="C10" s="18">
        <v>13.945728</v>
      </c>
      <c r="D10" s="18">
        <v>13.945728</v>
      </c>
      <c r="E10" s="18">
        <v>13.945728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ht="20.25" customHeight="1" spans="1:15">
      <c r="A11" s="17" t="s">
        <v>73</v>
      </c>
      <c r="B11" s="17" t="s">
        <v>74</v>
      </c>
      <c r="C11" s="18">
        <v>11.343105</v>
      </c>
      <c r="D11" s="18">
        <v>11.343105</v>
      </c>
      <c r="E11" s="18">
        <v>11.343105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ht="20.25" customHeight="1" spans="1:15">
      <c r="A12" s="81" t="s">
        <v>75</v>
      </c>
      <c r="B12" s="81" t="s">
        <v>76</v>
      </c>
      <c r="C12" s="18">
        <v>11.343105</v>
      </c>
      <c r="D12" s="18">
        <v>11.343105</v>
      </c>
      <c r="E12" s="18">
        <v>11.343105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ht="20.25" customHeight="1" spans="1:15">
      <c r="A13" s="82" t="s">
        <v>77</v>
      </c>
      <c r="B13" s="82" t="s">
        <v>78</v>
      </c>
      <c r="C13" s="18">
        <v>7.234346</v>
      </c>
      <c r="D13" s="18">
        <v>7.234346</v>
      </c>
      <c r="E13" s="18">
        <v>7.234346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ht="20.25" customHeight="1" spans="1:15">
      <c r="A14" s="82" t="s">
        <v>79</v>
      </c>
      <c r="B14" s="82" t="s">
        <v>80</v>
      </c>
      <c r="C14" s="18">
        <v>3.495148</v>
      </c>
      <c r="D14" s="18">
        <v>3.495148</v>
      </c>
      <c r="E14" s="18">
        <v>3.495148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ht="20.25" customHeight="1" spans="1:15">
      <c r="A15" s="82" t="s">
        <v>81</v>
      </c>
      <c r="B15" s="82" t="s">
        <v>82</v>
      </c>
      <c r="C15" s="18">
        <v>0.613611</v>
      </c>
      <c r="D15" s="18">
        <v>0.613611</v>
      </c>
      <c r="E15" s="18">
        <v>0.613611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ht="20.25" customHeight="1" spans="1:15">
      <c r="A16" s="17" t="s">
        <v>83</v>
      </c>
      <c r="B16" s="17" t="s">
        <v>84</v>
      </c>
      <c r="C16" s="18">
        <v>249.158408</v>
      </c>
      <c r="D16" s="18">
        <v>199.158408</v>
      </c>
      <c r="E16" s="18">
        <v>99.158408</v>
      </c>
      <c r="F16" s="18">
        <v>100</v>
      </c>
      <c r="G16" s="18"/>
      <c r="H16" s="18"/>
      <c r="I16" s="18"/>
      <c r="J16" s="18">
        <v>50</v>
      </c>
      <c r="K16" s="18"/>
      <c r="L16" s="18"/>
      <c r="M16" s="18"/>
      <c r="N16" s="18"/>
      <c r="O16" s="18">
        <v>50</v>
      </c>
    </row>
    <row r="17" ht="20.25" customHeight="1" spans="1:15">
      <c r="A17" s="81" t="s">
        <v>85</v>
      </c>
      <c r="B17" s="81" t="s">
        <v>86</v>
      </c>
      <c r="C17" s="18">
        <v>249.158408</v>
      </c>
      <c r="D17" s="18">
        <v>199.158408</v>
      </c>
      <c r="E17" s="18">
        <v>99.158408</v>
      </c>
      <c r="F17" s="18">
        <v>100</v>
      </c>
      <c r="G17" s="18"/>
      <c r="H17" s="18"/>
      <c r="I17" s="18"/>
      <c r="J17" s="18">
        <v>50</v>
      </c>
      <c r="K17" s="18"/>
      <c r="L17" s="18"/>
      <c r="M17" s="18"/>
      <c r="N17" s="18"/>
      <c r="O17" s="18">
        <v>50</v>
      </c>
    </row>
    <row r="18" ht="20.25" customHeight="1" spans="1:15">
      <c r="A18" s="82" t="s">
        <v>87</v>
      </c>
      <c r="B18" s="82" t="s">
        <v>88</v>
      </c>
      <c r="C18" s="18">
        <v>149.158408</v>
      </c>
      <c r="D18" s="18">
        <v>99.158408</v>
      </c>
      <c r="E18" s="18">
        <v>99.158408</v>
      </c>
      <c r="F18" s="18"/>
      <c r="G18" s="18"/>
      <c r="H18" s="18"/>
      <c r="I18" s="18"/>
      <c r="J18" s="18">
        <v>50</v>
      </c>
      <c r="K18" s="18"/>
      <c r="L18" s="18"/>
      <c r="M18" s="18"/>
      <c r="N18" s="18"/>
      <c r="O18" s="18">
        <v>50</v>
      </c>
    </row>
    <row r="19" ht="20.25" customHeight="1" spans="1:15">
      <c r="A19" s="82" t="s">
        <v>89</v>
      </c>
      <c r="B19" s="82" t="s">
        <v>90</v>
      </c>
      <c r="C19" s="18">
        <v>100</v>
      </c>
      <c r="D19" s="18">
        <v>100</v>
      </c>
      <c r="E19" s="18"/>
      <c r="F19" s="18">
        <v>100</v>
      </c>
      <c r="G19" s="18"/>
      <c r="H19" s="18"/>
      <c r="I19" s="18"/>
      <c r="J19" s="18"/>
      <c r="K19" s="18"/>
      <c r="L19" s="18"/>
      <c r="M19" s="18"/>
      <c r="N19" s="18"/>
      <c r="O19" s="18"/>
    </row>
    <row r="20" ht="20.25" customHeight="1" spans="1:15">
      <c r="A20" s="17" t="s">
        <v>91</v>
      </c>
      <c r="B20" s="17" t="s">
        <v>92</v>
      </c>
      <c r="C20" s="18">
        <v>9.8856</v>
      </c>
      <c r="D20" s="18">
        <v>9.8856</v>
      </c>
      <c r="E20" s="18">
        <v>9.8856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ht="20.25" customHeight="1" spans="1:15">
      <c r="A21" s="81" t="s">
        <v>93</v>
      </c>
      <c r="B21" s="81" t="s">
        <v>94</v>
      </c>
      <c r="C21" s="18">
        <v>9.8856</v>
      </c>
      <c r="D21" s="18">
        <v>9.8856</v>
      </c>
      <c r="E21" s="18">
        <v>9.8856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ht="20.25" customHeight="1" spans="1:15">
      <c r="A22" s="82" t="s">
        <v>95</v>
      </c>
      <c r="B22" s="82" t="s">
        <v>96</v>
      </c>
      <c r="C22" s="18">
        <v>9.8856</v>
      </c>
      <c r="D22" s="18">
        <v>9.8856</v>
      </c>
      <c r="E22" s="18">
        <v>9.8856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ht="20.25" customHeight="1" spans="1:15">
      <c r="A23" s="58" t="s">
        <v>97</v>
      </c>
      <c r="B23" s="58"/>
      <c r="C23" s="18">
        <v>284.332841</v>
      </c>
      <c r="D23" s="18">
        <v>234.332841</v>
      </c>
      <c r="E23" s="18">
        <v>134.332841</v>
      </c>
      <c r="F23" s="18">
        <v>100</v>
      </c>
      <c r="G23" s="18"/>
      <c r="H23" s="18"/>
      <c r="I23" s="18"/>
      <c r="J23" s="18">
        <v>50</v>
      </c>
      <c r="K23" s="18"/>
      <c r="L23" s="18"/>
      <c r="M23" s="18"/>
      <c r="N23" s="18"/>
      <c r="O23" s="18">
        <v>50</v>
      </c>
    </row>
  </sheetData>
  <mergeCells count="11">
    <mergeCell ref="A3:O3"/>
    <mergeCell ref="A4:I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ageMargins left="0" right="0" top="1" bottom="1" header="0.5" footer="0.5"/>
  <pageSetup paperSize="1" scale="52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1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 outlineLevelCol="3"/>
  <cols>
    <col min="1" max="4" width="35.7037037037037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98</v>
      </c>
    </row>
    <row r="3" ht="45" customHeight="1" spans="1:4">
      <c r="A3" s="4" t="s">
        <v>99</v>
      </c>
      <c r="B3" s="4"/>
      <c r="C3" s="4"/>
      <c r="D3" s="4"/>
    </row>
    <row r="4" ht="18.75" customHeight="1" spans="1:4">
      <c r="A4" s="5" t="str">
        <f>"单位名称："&amp;"通海县烟草产业服务中心"</f>
        <v>单位名称：通海县烟草产业服务中心</v>
      </c>
      <c r="B4" s="5"/>
      <c r="C4" s="83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100</v>
      </c>
      <c r="C6" s="8" t="s">
        <v>101</v>
      </c>
      <c r="D6" s="8" t="s">
        <v>100</v>
      </c>
    </row>
    <row r="7" ht="18.75" customHeight="1" spans="1:4">
      <c r="A7" s="8"/>
      <c r="B7" s="8"/>
      <c r="C7" s="8"/>
      <c r="D7" s="8"/>
    </row>
    <row r="8" ht="22.5" customHeight="1" spans="1:4">
      <c r="A8" s="16" t="s">
        <v>102</v>
      </c>
      <c r="B8" s="18">
        <v>234.332841</v>
      </c>
      <c r="C8" s="16" t="s">
        <v>103</v>
      </c>
      <c r="D8" s="18">
        <v>234.332841</v>
      </c>
    </row>
    <row r="9" ht="22.5" customHeight="1" spans="1:4">
      <c r="A9" s="16" t="s">
        <v>104</v>
      </c>
      <c r="B9" s="18">
        <v>234.332841</v>
      </c>
      <c r="C9" s="16" t="str">
        <f>"（"&amp;"一"&amp;"）"&amp;"社会保障和就业支出"</f>
        <v>（一）社会保障和就业支出</v>
      </c>
      <c r="D9" s="18">
        <v>13.945728</v>
      </c>
    </row>
    <row r="10" ht="22.5" customHeight="1" spans="1:4">
      <c r="A10" s="16" t="s">
        <v>105</v>
      </c>
      <c r="B10" s="18"/>
      <c r="C10" s="16" t="str">
        <f>"（"&amp;"二"&amp;"）"&amp;"卫生健康支出"</f>
        <v>（二）卫生健康支出</v>
      </c>
      <c r="D10" s="18">
        <v>11.343105</v>
      </c>
    </row>
    <row r="11" ht="22.5" customHeight="1" spans="1:4">
      <c r="A11" s="16" t="s">
        <v>106</v>
      </c>
      <c r="B11" s="18"/>
      <c r="C11" s="16" t="str">
        <f>"（"&amp;"三"&amp;"）"&amp;"农林水支出"</f>
        <v>（三）农林水支出</v>
      </c>
      <c r="D11" s="18">
        <v>199.158408</v>
      </c>
    </row>
    <row r="12" ht="22.5" customHeight="1" spans="1:4">
      <c r="A12" s="16" t="s">
        <v>107</v>
      </c>
      <c r="B12" s="18"/>
      <c r="C12" s="16" t="str">
        <f>"（"&amp;"四"&amp;"）"&amp;"住房保障支出"</f>
        <v>（四）住房保障支出</v>
      </c>
      <c r="D12" s="18">
        <v>9.8856</v>
      </c>
    </row>
    <row r="13" ht="22.5" customHeight="1" spans="1:4">
      <c r="A13" s="16" t="s">
        <v>104</v>
      </c>
      <c r="B13" s="18"/>
      <c r="C13" s="16"/>
      <c r="D13" s="18"/>
    </row>
    <row r="14" ht="22.5" customHeight="1" spans="1:4">
      <c r="A14" s="16" t="s">
        <v>105</v>
      </c>
      <c r="B14" s="18"/>
      <c r="C14" s="16"/>
      <c r="D14" s="18"/>
    </row>
    <row r="15" ht="22.5" customHeight="1" spans="1:4">
      <c r="A15" s="16" t="s">
        <v>106</v>
      </c>
      <c r="B15" s="18"/>
      <c r="C15" s="16"/>
      <c r="D15" s="18"/>
    </row>
    <row r="16" ht="22.5" customHeight="1" spans="1:4">
      <c r="A16" s="84"/>
      <c r="B16" s="18"/>
      <c r="C16" s="16" t="s">
        <v>108</v>
      </c>
      <c r="D16" s="18"/>
    </row>
    <row r="17" ht="22.5" customHeight="1" spans="1:4">
      <c r="A17" s="85" t="s">
        <v>109</v>
      </c>
      <c r="B17" s="86">
        <v>234.332841</v>
      </c>
      <c r="C17" s="87" t="s">
        <v>110</v>
      </c>
      <c r="D17" s="86">
        <v>234.332841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1388888888889" right="0.751388888888889" top="1" bottom="1" header="0.5" footer="0.5"/>
  <pageSetup paperSize="1" scale="86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3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 outlineLevelCol="6"/>
  <cols>
    <col min="1" max="1" width="21.4259259259259" customWidth="1"/>
    <col min="2" max="2" width="28.5740740740741" customWidth="1"/>
    <col min="3" max="7" width="21.425925925925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53" t="s">
        <v>111</v>
      </c>
    </row>
    <row r="3" ht="37.5" customHeight="1" spans="1:7">
      <c r="A3" s="4" t="s">
        <v>112</v>
      </c>
      <c r="B3" s="4"/>
      <c r="C3" s="4"/>
      <c r="D3" s="4"/>
      <c r="E3" s="4"/>
      <c r="F3" s="4"/>
      <c r="G3" s="4"/>
    </row>
    <row r="4" ht="18.75" customHeight="1" spans="1:7">
      <c r="A4" s="54" t="str">
        <f>"单位名称："&amp;"通海县烟草产业服务中心"</f>
        <v>单位名称：通海县烟草产业服务中心</v>
      </c>
      <c r="B4" s="54"/>
      <c r="C4" s="54"/>
      <c r="D4" s="55"/>
      <c r="E4" s="55"/>
      <c r="F4" s="55"/>
      <c r="G4" s="56" t="s">
        <v>26</v>
      </c>
    </row>
    <row r="5" ht="18.75" customHeight="1" spans="1:7">
      <c r="A5" s="14" t="s">
        <v>113</v>
      </c>
      <c r="B5" s="14" t="s">
        <v>57</v>
      </c>
      <c r="C5" s="57" t="s">
        <v>29</v>
      </c>
      <c r="D5" s="57" t="s">
        <v>59</v>
      </c>
      <c r="E5" s="57"/>
      <c r="F5" s="57"/>
      <c r="G5" s="14" t="s">
        <v>60</v>
      </c>
    </row>
    <row r="6" ht="18.75" customHeight="1" spans="1:7">
      <c r="A6" s="14" t="s">
        <v>56</v>
      </c>
      <c r="B6" s="14" t="s">
        <v>57</v>
      </c>
      <c r="C6" s="57"/>
      <c r="D6" s="57" t="s">
        <v>31</v>
      </c>
      <c r="E6" s="57" t="s">
        <v>114</v>
      </c>
      <c r="F6" s="57" t="s">
        <v>115</v>
      </c>
      <c r="G6" s="14"/>
    </row>
    <row r="7" ht="18.75" customHeight="1" spans="1:7">
      <c r="A7" s="15" t="s">
        <v>42</v>
      </c>
      <c r="B7" s="15" t="s">
        <v>43</v>
      </c>
      <c r="C7" s="15" t="s">
        <v>44</v>
      </c>
      <c r="D7" s="15" t="s">
        <v>45</v>
      </c>
      <c r="E7" s="15" t="s">
        <v>46</v>
      </c>
      <c r="F7" s="15" t="s">
        <v>47</v>
      </c>
      <c r="G7" s="15" t="s">
        <v>48</v>
      </c>
    </row>
    <row r="8" ht="20.25" customHeight="1" spans="1:7">
      <c r="A8" s="17" t="s">
        <v>67</v>
      </c>
      <c r="B8" s="17" t="s">
        <v>68</v>
      </c>
      <c r="C8" s="18">
        <v>13.945728</v>
      </c>
      <c r="D8" s="18">
        <v>13.945728</v>
      </c>
      <c r="E8" s="18">
        <v>13.945728</v>
      </c>
      <c r="F8" s="18"/>
      <c r="G8" s="18"/>
    </row>
    <row r="9" ht="20.25" customHeight="1" spans="1:7">
      <c r="A9" s="81" t="s">
        <v>69</v>
      </c>
      <c r="B9" s="81" t="s">
        <v>70</v>
      </c>
      <c r="C9" s="18">
        <v>13.945728</v>
      </c>
      <c r="D9" s="18">
        <v>13.945728</v>
      </c>
      <c r="E9" s="18">
        <v>13.945728</v>
      </c>
      <c r="F9" s="18"/>
      <c r="G9" s="18"/>
    </row>
    <row r="10" ht="20.25" customHeight="1" spans="1:7">
      <c r="A10" s="82" t="s">
        <v>71</v>
      </c>
      <c r="B10" s="82" t="s">
        <v>72</v>
      </c>
      <c r="C10" s="18">
        <v>13.945728</v>
      </c>
      <c r="D10" s="18">
        <v>13.945728</v>
      </c>
      <c r="E10" s="18">
        <v>13.945728</v>
      </c>
      <c r="F10" s="18"/>
      <c r="G10" s="18"/>
    </row>
    <row r="11" ht="20.25" customHeight="1" spans="1:7">
      <c r="A11" s="17" t="s">
        <v>73</v>
      </c>
      <c r="B11" s="17" t="s">
        <v>74</v>
      </c>
      <c r="C11" s="18">
        <v>11.343105</v>
      </c>
      <c r="D11" s="18">
        <v>11.343105</v>
      </c>
      <c r="E11" s="18">
        <v>11.343105</v>
      </c>
      <c r="F11" s="18"/>
      <c r="G11" s="18"/>
    </row>
    <row r="12" ht="20.25" customHeight="1" spans="1:7">
      <c r="A12" s="81" t="s">
        <v>75</v>
      </c>
      <c r="B12" s="81" t="s">
        <v>76</v>
      </c>
      <c r="C12" s="18">
        <v>11.343105</v>
      </c>
      <c r="D12" s="18">
        <v>11.343105</v>
      </c>
      <c r="E12" s="18">
        <v>11.343105</v>
      </c>
      <c r="F12" s="18"/>
      <c r="G12" s="18"/>
    </row>
    <row r="13" ht="20.25" customHeight="1" spans="1:7">
      <c r="A13" s="82" t="s">
        <v>77</v>
      </c>
      <c r="B13" s="82" t="s">
        <v>78</v>
      </c>
      <c r="C13" s="18">
        <v>7.234346</v>
      </c>
      <c r="D13" s="18">
        <v>7.234346</v>
      </c>
      <c r="E13" s="18">
        <v>7.234346</v>
      </c>
      <c r="F13" s="18"/>
      <c r="G13" s="18"/>
    </row>
    <row r="14" ht="20.25" customHeight="1" spans="1:7">
      <c r="A14" s="82" t="s">
        <v>79</v>
      </c>
      <c r="B14" s="82" t="s">
        <v>80</v>
      </c>
      <c r="C14" s="18">
        <v>3.495148</v>
      </c>
      <c r="D14" s="18">
        <v>3.495148</v>
      </c>
      <c r="E14" s="18">
        <v>3.495148</v>
      </c>
      <c r="F14" s="18"/>
      <c r="G14" s="18"/>
    </row>
    <row r="15" ht="20.25" customHeight="1" spans="1:7">
      <c r="A15" s="82" t="s">
        <v>81</v>
      </c>
      <c r="B15" s="82" t="s">
        <v>82</v>
      </c>
      <c r="C15" s="18">
        <v>0.613611</v>
      </c>
      <c r="D15" s="18">
        <v>0.613611</v>
      </c>
      <c r="E15" s="18">
        <v>0.613611</v>
      </c>
      <c r="F15" s="18"/>
      <c r="G15" s="18"/>
    </row>
    <row r="16" ht="20.25" customHeight="1" spans="1:7">
      <c r="A16" s="17" t="s">
        <v>83</v>
      </c>
      <c r="B16" s="17" t="s">
        <v>84</v>
      </c>
      <c r="C16" s="18">
        <v>199.158408</v>
      </c>
      <c r="D16" s="18">
        <v>99.158408</v>
      </c>
      <c r="E16" s="18">
        <v>92.838408</v>
      </c>
      <c r="F16" s="18">
        <v>6.32</v>
      </c>
      <c r="G16" s="18">
        <v>100</v>
      </c>
    </row>
    <row r="17" ht="20.25" customHeight="1" spans="1:7">
      <c r="A17" s="81" t="s">
        <v>85</v>
      </c>
      <c r="B17" s="81" t="s">
        <v>86</v>
      </c>
      <c r="C17" s="18">
        <v>199.158408</v>
      </c>
      <c r="D17" s="18">
        <v>99.158408</v>
      </c>
      <c r="E17" s="18">
        <v>92.838408</v>
      </c>
      <c r="F17" s="18">
        <v>6.32</v>
      </c>
      <c r="G17" s="18">
        <v>100</v>
      </c>
    </row>
    <row r="18" ht="20.25" customHeight="1" spans="1:7">
      <c r="A18" s="82" t="s">
        <v>87</v>
      </c>
      <c r="B18" s="82" t="s">
        <v>88</v>
      </c>
      <c r="C18" s="18">
        <v>99.158408</v>
      </c>
      <c r="D18" s="18">
        <v>99.158408</v>
      </c>
      <c r="E18" s="18">
        <v>92.838408</v>
      </c>
      <c r="F18" s="18">
        <v>6.32</v>
      </c>
      <c r="G18" s="18"/>
    </row>
    <row r="19" ht="20.25" customHeight="1" spans="1:7">
      <c r="A19" s="82" t="s">
        <v>89</v>
      </c>
      <c r="B19" s="82" t="s">
        <v>90</v>
      </c>
      <c r="C19" s="18">
        <v>100</v>
      </c>
      <c r="D19" s="18"/>
      <c r="E19" s="18"/>
      <c r="F19" s="18"/>
      <c r="G19" s="18">
        <v>100</v>
      </c>
    </row>
    <row r="20" ht="20.25" customHeight="1" spans="1:7">
      <c r="A20" s="17" t="s">
        <v>91</v>
      </c>
      <c r="B20" s="17" t="s">
        <v>92</v>
      </c>
      <c r="C20" s="18">
        <v>9.8856</v>
      </c>
      <c r="D20" s="18">
        <v>9.8856</v>
      </c>
      <c r="E20" s="18">
        <v>9.8856</v>
      </c>
      <c r="F20" s="18"/>
      <c r="G20" s="18"/>
    </row>
    <row r="21" ht="20.25" customHeight="1" spans="1:7">
      <c r="A21" s="81" t="s">
        <v>93</v>
      </c>
      <c r="B21" s="81" t="s">
        <v>94</v>
      </c>
      <c r="C21" s="18">
        <v>9.8856</v>
      </c>
      <c r="D21" s="18">
        <v>9.8856</v>
      </c>
      <c r="E21" s="18">
        <v>9.8856</v>
      </c>
      <c r="F21" s="18"/>
      <c r="G21" s="18"/>
    </row>
    <row r="22" ht="20.25" customHeight="1" spans="1:7">
      <c r="A22" s="82" t="s">
        <v>95</v>
      </c>
      <c r="B22" s="82" t="s">
        <v>96</v>
      </c>
      <c r="C22" s="18">
        <v>9.8856</v>
      </c>
      <c r="D22" s="18">
        <v>9.8856</v>
      </c>
      <c r="E22" s="18">
        <v>9.8856</v>
      </c>
      <c r="F22" s="18"/>
      <c r="G22" s="18"/>
    </row>
    <row r="23" ht="20.25" customHeight="1" spans="1:7">
      <c r="A23" s="58" t="s">
        <v>97</v>
      </c>
      <c r="B23" s="58"/>
      <c r="C23" s="59">
        <v>234.332841</v>
      </c>
      <c r="D23" s="59">
        <v>134.332841</v>
      </c>
      <c r="E23" s="59">
        <v>128.012841</v>
      </c>
      <c r="F23" s="59">
        <v>6.32</v>
      </c>
      <c r="G23" s="59">
        <v>100</v>
      </c>
    </row>
  </sheetData>
  <mergeCells count="7">
    <mergeCell ref="A3:G3"/>
    <mergeCell ref="A4:C4"/>
    <mergeCell ref="A5:B5"/>
    <mergeCell ref="D5:F5"/>
    <mergeCell ref="A23:B23"/>
    <mergeCell ref="C5:C6"/>
    <mergeCell ref="G5:G6"/>
  </mergeCells>
  <pageMargins left="0.751388888888889" right="0.751388888888889" top="1" bottom="1" header="0.5" footer="0.5"/>
  <pageSetup paperSize="1" scale="78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 outlineLevelRow="7" outlineLevelCol="5"/>
  <cols>
    <col min="1" max="6" width="28.5740740740741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74"/>
      <c r="B2" s="74"/>
      <c r="C2" s="75"/>
      <c r="D2" s="2"/>
      <c r="E2" s="2"/>
      <c r="F2" s="76" t="s">
        <v>116</v>
      </c>
    </row>
    <row r="3" ht="41.25" customHeight="1" spans="1:6">
      <c r="A3" s="77" t="s">
        <v>117</v>
      </c>
      <c r="B3" s="77"/>
      <c r="C3" s="77"/>
      <c r="D3" s="77"/>
      <c r="E3" s="77"/>
      <c r="F3" s="77"/>
    </row>
    <row r="4" ht="18.75" customHeight="1" spans="1:6">
      <c r="A4" s="5" t="str">
        <f>"单位名称："&amp;"通海县烟草产业服务中心"</f>
        <v>单位名称：通海县烟草产业服务中心</v>
      </c>
      <c r="B4" s="5"/>
      <c r="C4" s="5"/>
      <c r="D4" s="78"/>
      <c r="E4" s="2"/>
      <c r="F4" s="76" t="s">
        <v>26</v>
      </c>
    </row>
    <row r="5" ht="18.75" customHeight="1" spans="1:6">
      <c r="A5" s="14" t="s">
        <v>118</v>
      </c>
      <c r="B5" s="57" t="s">
        <v>119</v>
      </c>
      <c r="C5" s="57" t="s">
        <v>120</v>
      </c>
      <c r="D5" s="57"/>
      <c r="E5" s="57"/>
      <c r="F5" s="57" t="s">
        <v>121</v>
      </c>
    </row>
    <row r="6" ht="18.75" customHeight="1" spans="1:6">
      <c r="A6" s="14"/>
      <c r="B6" s="57"/>
      <c r="C6" s="57" t="s">
        <v>31</v>
      </c>
      <c r="D6" s="57" t="s">
        <v>122</v>
      </c>
      <c r="E6" s="57" t="s">
        <v>123</v>
      </c>
      <c r="F6" s="57"/>
    </row>
    <row r="7" ht="18.75" customHeight="1" spans="1:6">
      <c r="A7" s="79" t="s">
        <v>43</v>
      </c>
      <c r="B7" s="80" t="s">
        <v>44</v>
      </c>
      <c r="C7" s="79" t="s">
        <v>45</v>
      </c>
      <c r="D7" s="79" t="s">
        <v>46</v>
      </c>
      <c r="E7" s="79" t="s">
        <v>47</v>
      </c>
      <c r="F7" s="79">
        <v>7</v>
      </c>
    </row>
    <row r="8" ht="20.25" customHeight="1" spans="1:6">
      <c r="A8" s="18">
        <v>0.45</v>
      </c>
      <c r="B8" s="18"/>
      <c r="C8" s="18"/>
      <c r="D8" s="18"/>
      <c r="E8" s="18"/>
      <c r="F8" s="18">
        <v>0.45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1388888888889" right="0.751388888888889" top="1" bottom="1" header="0.5" footer="0.5"/>
  <pageSetup paperSize="1" scale="72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X3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7" width="28.5740740740741" customWidth="1"/>
    <col min="8" max="24" width="14.28703703703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8.75" customHeight="1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124</v>
      </c>
    </row>
    <row r="3" ht="45" customHeight="1" spans="1:24">
      <c r="A3" s="4" t="s">
        <v>125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ht="18.75" customHeight="1" spans="1:24">
      <c r="A4" s="5" t="str">
        <f>"单位名称："&amp;"通海县烟草产业服务中心"</f>
        <v>单位名称：通海县烟草产业服务中心</v>
      </c>
      <c r="B4" s="5"/>
      <c r="C4" s="5"/>
      <c r="D4" s="5"/>
      <c r="E4" s="5"/>
      <c r="F4" s="5"/>
      <c r="G4" s="5"/>
      <c r="H4" s="70"/>
      <c r="I4" s="70"/>
      <c r="J4" s="70"/>
      <c r="K4" s="70"/>
      <c r="L4" s="7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 t="s">
        <v>26</v>
      </c>
    </row>
    <row r="5" ht="18.75" customHeight="1" spans="1:24">
      <c r="A5" s="71" t="s">
        <v>126</v>
      </c>
      <c r="B5" s="71" t="s">
        <v>127</v>
      </c>
      <c r="C5" s="71" t="s">
        <v>128</v>
      </c>
      <c r="D5" s="71" t="s">
        <v>129</v>
      </c>
      <c r="E5" s="71" t="s">
        <v>130</v>
      </c>
      <c r="F5" s="71" t="s">
        <v>131</v>
      </c>
      <c r="G5" s="71" t="s">
        <v>132</v>
      </c>
      <c r="H5" s="72" t="s">
        <v>29</v>
      </c>
      <c r="I5" s="72" t="s">
        <v>133</v>
      </c>
      <c r="J5" s="71"/>
      <c r="K5" s="71"/>
      <c r="L5" s="71"/>
      <c r="M5" s="71"/>
      <c r="N5" s="71"/>
      <c r="O5" s="71" t="s">
        <v>134</v>
      </c>
      <c r="P5" s="71"/>
      <c r="Q5" s="71"/>
      <c r="R5" s="71" t="s">
        <v>35</v>
      </c>
      <c r="S5" s="71" t="s">
        <v>36</v>
      </c>
      <c r="T5" s="71"/>
      <c r="U5" s="71"/>
      <c r="V5" s="71"/>
      <c r="W5" s="71"/>
      <c r="X5" s="71"/>
    </row>
    <row r="6" ht="18.75" customHeight="1" spans="1:24">
      <c r="A6" s="71"/>
      <c r="B6" s="71"/>
      <c r="C6" s="71"/>
      <c r="D6" s="71"/>
      <c r="E6" s="71"/>
      <c r="F6" s="71"/>
      <c r="G6" s="71"/>
      <c r="H6" s="72" t="s">
        <v>135</v>
      </c>
      <c r="I6" s="72" t="s">
        <v>136</v>
      </c>
      <c r="J6" s="72"/>
      <c r="K6" s="71" t="s">
        <v>33</v>
      </c>
      <c r="L6" s="71" t="s">
        <v>34</v>
      </c>
      <c r="M6" s="71"/>
      <c r="N6" s="71"/>
      <c r="O6" s="71" t="s">
        <v>134</v>
      </c>
      <c r="P6" s="71" t="s">
        <v>33</v>
      </c>
      <c r="Q6" s="71" t="s">
        <v>34</v>
      </c>
      <c r="R6" s="71" t="s">
        <v>35</v>
      </c>
      <c r="S6" s="71" t="s">
        <v>36</v>
      </c>
      <c r="T6" s="71" t="s">
        <v>37</v>
      </c>
      <c r="U6" s="71" t="s">
        <v>38</v>
      </c>
      <c r="V6" s="71" t="s">
        <v>39</v>
      </c>
      <c r="W6" s="71" t="s">
        <v>40</v>
      </c>
      <c r="X6" s="71" t="s">
        <v>41</v>
      </c>
    </row>
    <row r="7" ht="18.75" customHeight="1" spans="1:24">
      <c r="A7" s="71"/>
      <c r="B7" s="71"/>
      <c r="C7" s="71"/>
      <c r="D7" s="71"/>
      <c r="E7" s="71"/>
      <c r="F7" s="71"/>
      <c r="G7" s="71"/>
      <c r="H7" s="72"/>
      <c r="I7" s="72" t="s">
        <v>137</v>
      </c>
      <c r="J7" s="71" t="s">
        <v>138</v>
      </c>
      <c r="K7" s="71" t="s">
        <v>139</v>
      </c>
      <c r="L7" s="71" t="s">
        <v>140</v>
      </c>
      <c r="M7" s="71" t="s">
        <v>141</v>
      </c>
      <c r="N7" s="71" t="s">
        <v>142</v>
      </c>
      <c r="O7" s="71" t="s">
        <v>32</v>
      </c>
      <c r="P7" s="71" t="s">
        <v>33</v>
      </c>
      <c r="Q7" s="71" t="s">
        <v>34</v>
      </c>
      <c r="R7" s="71"/>
      <c r="S7" s="71" t="s">
        <v>31</v>
      </c>
      <c r="T7" s="71" t="s">
        <v>37</v>
      </c>
      <c r="U7" s="71" t="s">
        <v>38</v>
      </c>
      <c r="V7" s="71" t="s">
        <v>39</v>
      </c>
      <c r="W7" s="71" t="s">
        <v>40</v>
      </c>
      <c r="X7" s="71" t="s">
        <v>41</v>
      </c>
    </row>
    <row r="8" ht="22.65" customHeight="1" spans="1:24">
      <c r="A8" s="71"/>
      <c r="B8" s="71"/>
      <c r="C8" s="71"/>
      <c r="D8" s="71"/>
      <c r="E8" s="71"/>
      <c r="F8" s="71"/>
      <c r="G8" s="71"/>
      <c r="H8" s="72"/>
      <c r="I8" s="72" t="s">
        <v>31</v>
      </c>
      <c r="J8" s="71" t="s">
        <v>138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ht="18.75" customHeight="1" spans="1:24">
      <c r="A9" s="72" t="s">
        <v>42</v>
      </c>
      <c r="B9" s="72">
        <v>2</v>
      </c>
      <c r="C9" s="72">
        <v>3</v>
      </c>
      <c r="D9" s="72">
        <v>4</v>
      </c>
      <c r="E9" s="72">
        <v>5</v>
      </c>
      <c r="F9" s="72">
        <v>6</v>
      </c>
      <c r="G9" s="72">
        <v>7</v>
      </c>
      <c r="H9" s="72">
        <v>8</v>
      </c>
      <c r="I9" s="72">
        <v>9</v>
      </c>
      <c r="J9" s="72">
        <v>10</v>
      </c>
      <c r="K9" s="72">
        <v>11</v>
      </c>
      <c r="L9" s="72">
        <v>12</v>
      </c>
      <c r="M9" s="72">
        <v>13</v>
      </c>
      <c r="N9" s="72">
        <v>14</v>
      </c>
      <c r="O9" s="72">
        <v>15</v>
      </c>
      <c r="P9" s="72">
        <v>16</v>
      </c>
      <c r="Q9" s="72">
        <v>17</v>
      </c>
      <c r="R9" s="72">
        <v>18</v>
      </c>
      <c r="S9" s="72">
        <v>19</v>
      </c>
      <c r="T9" s="72">
        <v>20</v>
      </c>
      <c r="U9" s="72">
        <v>21</v>
      </c>
      <c r="V9" s="72">
        <v>22</v>
      </c>
      <c r="W9" s="72">
        <v>23</v>
      </c>
      <c r="X9" s="72">
        <v>24</v>
      </c>
    </row>
    <row r="10" ht="18.75" customHeight="1" spans="1:24">
      <c r="A10" s="9" t="s">
        <v>52</v>
      </c>
      <c r="B10" s="9"/>
      <c r="C10" s="10"/>
      <c r="D10" s="9"/>
      <c r="E10" s="9"/>
      <c r="F10" s="9"/>
      <c r="G10" s="9"/>
      <c r="H10" s="18">
        <v>134.332841</v>
      </c>
      <c r="I10" s="18">
        <v>134.332841</v>
      </c>
      <c r="J10" s="18"/>
      <c r="K10" s="18"/>
      <c r="L10" s="18"/>
      <c r="M10" s="18">
        <v>134.332841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ht="18.75" customHeight="1" spans="1:24">
      <c r="A11" s="73" t="s">
        <v>52</v>
      </c>
      <c r="B11" s="9" t="s">
        <v>143</v>
      </c>
      <c r="C11" s="10" t="s">
        <v>144</v>
      </c>
      <c r="D11" s="9" t="s">
        <v>87</v>
      </c>
      <c r="E11" s="9" t="s">
        <v>88</v>
      </c>
      <c r="F11" s="9" t="s">
        <v>145</v>
      </c>
      <c r="G11" s="9" t="s">
        <v>146</v>
      </c>
      <c r="H11" s="18">
        <v>33.9468</v>
      </c>
      <c r="I11" s="18">
        <v>33.9468</v>
      </c>
      <c r="J11" s="18"/>
      <c r="K11" s="18"/>
      <c r="L11" s="18"/>
      <c r="M11" s="18">
        <v>33.9468</v>
      </c>
      <c r="N11" s="18"/>
      <c r="O11" s="18"/>
      <c r="P11" s="18"/>
      <c r="Q11" s="25"/>
      <c r="R11" s="18"/>
      <c r="S11" s="18"/>
      <c r="T11" s="18"/>
      <c r="U11" s="18"/>
      <c r="V11" s="18"/>
      <c r="W11" s="18"/>
      <c r="X11" s="18"/>
    </row>
    <row r="12" ht="18.75" customHeight="1" spans="1:24">
      <c r="A12" s="73" t="s">
        <v>52</v>
      </c>
      <c r="B12" s="9" t="s">
        <v>143</v>
      </c>
      <c r="C12" s="10" t="s">
        <v>144</v>
      </c>
      <c r="D12" s="9" t="s">
        <v>87</v>
      </c>
      <c r="E12" s="9" t="s">
        <v>88</v>
      </c>
      <c r="F12" s="9" t="s">
        <v>147</v>
      </c>
      <c r="G12" s="9" t="s">
        <v>148</v>
      </c>
      <c r="H12" s="18">
        <v>2.382</v>
      </c>
      <c r="I12" s="18">
        <v>2.382</v>
      </c>
      <c r="J12" s="18"/>
      <c r="K12" s="18"/>
      <c r="L12" s="18"/>
      <c r="M12" s="18">
        <v>2.382</v>
      </c>
      <c r="N12" s="18"/>
      <c r="O12" s="18"/>
      <c r="P12" s="18"/>
      <c r="Q12" s="25"/>
      <c r="R12" s="18"/>
      <c r="S12" s="18"/>
      <c r="T12" s="18"/>
      <c r="U12" s="18"/>
      <c r="V12" s="18"/>
      <c r="W12" s="18"/>
      <c r="X12" s="18"/>
    </row>
    <row r="13" ht="18.75" customHeight="1" spans="1:24">
      <c r="A13" s="73" t="s">
        <v>52</v>
      </c>
      <c r="B13" s="9" t="s">
        <v>143</v>
      </c>
      <c r="C13" s="10" t="s">
        <v>144</v>
      </c>
      <c r="D13" s="9" t="s">
        <v>87</v>
      </c>
      <c r="E13" s="9" t="s">
        <v>88</v>
      </c>
      <c r="F13" s="9" t="s">
        <v>149</v>
      </c>
      <c r="G13" s="9" t="s">
        <v>150</v>
      </c>
      <c r="H13" s="18">
        <v>24</v>
      </c>
      <c r="I13" s="18">
        <v>24</v>
      </c>
      <c r="J13" s="18"/>
      <c r="K13" s="18"/>
      <c r="L13" s="18"/>
      <c r="M13" s="18">
        <v>24</v>
      </c>
      <c r="N13" s="18"/>
      <c r="O13" s="18"/>
      <c r="P13" s="18"/>
      <c r="Q13" s="25"/>
      <c r="R13" s="18"/>
      <c r="S13" s="18"/>
      <c r="T13" s="18"/>
      <c r="U13" s="18"/>
      <c r="V13" s="18"/>
      <c r="W13" s="18"/>
      <c r="X13" s="18"/>
    </row>
    <row r="14" ht="18.75" customHeight="1" spans="1:24">
      <c r="A14" s="73" t="s">
        <v>52</v>
      </c>
      <c r="B14" s="9" t="s">
        <v>143</v>
      </c>
      <c r="C14" s="10" t="s">
        <v>144</v>
      </c>
      <c r="D14" s="9" t="s">
        <v>87</v>
      </c>
      <c r="E14" s="9" t="s">
        <v>88</v>
      </c>
      <c r="F14" s="9" t="s">
        <v>149</v>
      </c>
      <c r="G14" s="9" t="s">
        <v>150</v>
      </c>
      <c r="H14" s="18">
        <v>12.438</v>
      </c>
      <c r="I14" s="18">
        <v>12.438</v>
      </c>
      <c r="J14" s="18"/>
      <c r="K14" s="18"/>
      <c r="L14" s="18"/>
      <c r="M14" s="18">
        <v>12.438</v>
      </c>
      <c r="N14" s="18"/>
      <c r="O14" s="18"/>
      <c r="P14" s="18"/>
      <c r="Q14" s="25"/>
      <c r="R14" s="18"/>
      <c r="S14" s="18"/>
      <c r="T14" s="18"/>
      <c r="U14" s="18"/>
      <c r="V14" s="18"/>
      <c r="W14" s="18"/>
      <c r="X14" s="18"/>
    </row>
    <row r="15" ht="18.75" customHeight="1" spans="1:24">
      <c r="A15" s="73" t="s">
        <v>52</v>
      </c>
      <c r="B15" s="9" t="s">
        <v>151</v>
      </c>
      <c r="C15" s="10" t="s">
        <v>152</v>
      </c>
      <c r="D15" s="9" t="s">
        <v>71</v>
      </c>
      <c r="E15" s="9" t="s">
        <v>72</v>
      </c>
      <c r="F15" s="9" t="s">
        <v>153</v>
      </c>
      <c r="G15" s="9" t="s">
        <v>154</v>
      </c>
      <c r="H15" s="18">
        <v>13.945728</v>
      </c>
      <c r="I15" s="18">
        <v>13.945728</v>
      </c>
      <c r="J15" s="18"/>
      <c r="K15" s="18"/>
      <c r="L15" s="18"/>
      <c r="M15" s="18">
        <v>13.945728</v>
      </c>
      <c r="N15" s="18"/>
      <c r="O15" s="18"/>
      <c r="P15" s="18"/>
      <c r="Q15" s="25"/>
      <c r="R15" s="18"/>
      <c r="S15" s="18"/>
      <c r="T15" s="18"/>
      <c r="U15" s="18"/>
      <c r="V15" s="18"/>
      <c r="W15" s="18"/>
      <c r="X15" s="18"/>
    </row>
    <row r="16" ht="18.75" customHeight="1" spans="1:24">
      <c r="A16" s="73" t="s">
        <v>52</v>
      </c>
      <c r="B16" s="9" t="s">
        <v>151</v>
      </c>
      <c r="C16" s="10" t="s">
        <v>152</v>
      </c>
      <c r="D16" s="9" t="s">
        <v>77</v>
      </c>
      <c r="E16" s="9" t="s">
        <v>78</v>
      </c>
      <c r="F16" s="9" t="s">
        <v>155</v>
      </c>
      <c r="G16" s="9" t="s">
        <v>156</v>
      </c>
      <c r="H16" s="18">
        <v>7.234346</v>
      </c>
      <c r="I16" s="18">
        <v>7.234346</v>
      </c>
      <c r="J16" s="18"/>
      <c r="K16" s="18"/>
      <c r="L16" s="18"/>
      <c r="M16" s="18">
        <v>7.234346</v>
      </c>
      <c r="N16" s="18"/>
      <c r="O16" s="18"/>
      <c r="P16" s="18"/>
      <c r="Q16" s="25"/>
      <c r="R16" s="18"/>
      <c r="S16" s="18"/>
      <c r="T16" s="18"/>
      <c r="U16" s="18"/>
      <c r="V16" s="18"/>
      <c r="W16" s="18"/>
      <c r="X16" s="18"/>
    </row>
    <row r="17" ht="18.75" customHeight="1" spans="1:24">
      <c r="A17" s="73" t="s">
        <v>52</v>
      </c>
      <c r="B17" s="9" t="s">
        <v>151</v>
      </c>
      <c r="C17" s="10" t="s">
        <v>152</v>
      </c>
      <c r="D17" s="9" t="s">
        <v>79</v>
      </c>
      <c r="E17" s="9" t="s">
        <v>80</v>
      </c>
      <c r="F17" s="9" t="s">
        <v>157</v>
      </c>
      <c r="G17" s="9" t="s">
        <v>158</v>
      </c>
      <c r="H17" s="18">
        <v>3.495148</v>
      </c>
      <c r="I17" s="18">
        <v>3.495148</v>
      </c>
      <c r="J17" s="18"/>
      <c r="K17" s="18"/>
      <c r="L17" s="18"/>
      <c r="M17" s="18">
        <v>3.495148</v>
      </c>
      <c r="N17" s="18"/>
      <c r="O17" s="18"/>
      <c r="P17" s="18"/>
      <c r="Q17" s="25"/>
      <c r="R17" s="18"/>
      <c r="S17" s="18"/>
      <c r="T17" s="18"/>
      <c r="U17" s="18"/>
      <c r="V17" s="18"/>
      <c r="W17" s="18"/>
      <c r="X17" s="18"/>
    </row>
    <row r="18" ht="18.75" customHeight="1" spans="1:24">
      <c r="A18" s="73" t="s">
        <v>52</v>
      </c>
      <c r="B18" s="9" t="s">
        <v>151</v>
      </c>
      <c r="C18" s="10" t="s">
        <v>152</v>
      </c>
      <c r="D18" s="9" t="s">
        <v>81</v>
      </c>
      <c r="E18" s="9" t="s">
        <v>82</v>
      </c>
      <c r="F18" s="9" t="s">
        <v>159</v>
      </c>
      <c r="G18" s="9" t="s">
        <v>160</v>
      </c>
      <c r="H18" s="18">
        <v>0.2824</v>
      </c>
      <c r="I18" s="18">
        <v>0.2824</v>
      </c>
      <c r="J18" s="18"/>
      <c r="K18" s="18"/>
      <c r="L18" s="18"/>
      <c r="M18" s="18">
        <v>0.2824</v>
      </c>
      <c r="N18" s="18"/>
      <c r="O18" s="18"/>
      <c r="P18" s="18"/>
      <c r="Q18" s="25"/>
      <c r="R18" s="18"/>
      <c r="S18" s="18"/>
      <c r="T18" s="18"/>
      <c r="U18" s="18"/>
      <c r="V18" s="18"/>
      <c r="W18" s="18"/>
      <c r="X18" s="18"/>
    </row>
    <row r="19" ht="18.75" customHeight="1" spans="1:24">
      <c r="A19" s="73" t="s">
        <v>52</v>
      </c>
      <c r="B19" s="9" t="s">
        <v>151</v>
      </c>
      <c r="C19" s="10" t="s">
        <v>152</v>
      </c>
      <c r="D19" s="9" t="s">
        <v>81</v>
      </c>
      <c r="E19" s="9" t="s">
        <v>82</v>
      </c>
      <c r="F19" s="9" t="s">
        <v>159</v>
      </c>
      <c r="G19" s="9" t="s">
        <v>160</v>
      </c>
      <c r="H19" s="18">
        <v>0.331211</v>
      </c>
      <c r="I19" s="18">
        <v>0.331211</v>
      </c>
      <c r="J19" s="18"/>
      <c r="K19" s="18"/>
      <c r="L19" s="18"/>
      <c r="M19" s="18">
        <v>0.331211</v>
      </c>
      <c r="N19" s="18"/>
      <c r="O19" s="18"/>
      <c r="P19" s="18"/>
      <c r="Q19" s="25"/>
      <c r="R19" s="18"/>
      <c r="S19" s="18"/>
      <c r="T19" s="18"/>
      <c r="U19" s="18"/>
      <c r="V19" s="18"/>
      <c r="W19" s="18"/>
      <c r="X19" s="18"/>
    </row>
    <row r="20" ht="18.75" customHeight="1" spans="1:24">
      <c r="A20" s="73" t="s">
        <v>52</v>
      </c>
      <c r="B20" s="9" t="s">
        <v>151</v>
      </c>
      <c r="C20" s="10" t="s">
        <v>152</v>
      </c>
      <c r="D20" s="9" t="s">
        <v>87</v>
      </c>
      <c r="E20" s="9" t="s">
        <v>88</v>
      </c>
      <c r="F20" s="9" t="s">
        <v>159</v>
      </c>
      <c r="G20" s="9" t="s">
        <v>160</v>
      </c>
      <c r="H20" s="18">
        <v>0.871608</v>
      </c>
      <c r="I20" s="18">
        <v>0.871608</v>
      </c>
      <c r="J20" s="18"/>
      <c r="K20" s="18"/>
      <c r="L20" s="18"/>
      <c r="M20" s="18">
        <v>0.871608</v>
      </c>
      <c r="N20" s="18"/>
      <c r="O20" s="18"/>
      <c r="P20" s="18"/>
      <c r="Q20" s="25"/>
      <c r="R20" s="18"/>
      <c r="S20" s="18"/>
      <c r="T20" s="18"/>
      <c r="U20" s="18"/>
      <c r="V20" s="18"/>
      <c r="W20" s="18"/>
      <c r="X20" s="18"/>
    </row>
    <row r="21" ht="18.75" customHeight="1" spans="1:24">
      <c r="A21" s="73" t="s">
        <v>52</v>
      </c>
      <c r="B21" s="9" t="s">
        <v>161</v>
      </c>
      <c r="C21" s="10" t="s">
        <v>96</v>
      </c>
      <c r="D21" s="9" t="s">
        <v>95</v>
      </c>
      <c r="E21" s="9" t="s">
        <v>96</v>
      </c>
      <c r="F21" s="9" t="s">
        <v>162</v>
      </c>
      <c r="G21" s="9" t="s">
        <v>96</v>
      </c>
      <c r="H21" s="18">
        <v>9.8856</v>
      </c>
      <c r="I21" s="18">
        <v>9.8856</v>
      </c>
      <c r="J21" s="18"/>
      <c r="K21" s="18"/>
      <c r="L21" s="18"/>
      <c r="M21" s="18">
        <v>9.8856</v>
      </c>
      <c r="N21" s="18"/>
      <c r="O21" s="18"/>
      <c r="P21" s="18"/>
      <c r="Q21" s="25"/>
      <c r="R21" s="18"/>
      <c r="S21" s="18"/>
      <c r="T21" s="18"/>
      <c r="U21" s="18"/>
      <c r="V21" s="18"/>
      <c r="W21" s="18"/>
      <c r="X21" s="18"/>
    </row>
    <row r="22" ht="18.75" customHeight="1" spans="1:24">
      <c r="A22" s="73" t="s">
        <v>52</v>
      </c>
      <c r="B22" s="9" t="s">
        <v>163</v>
      </c>
      <c r="C22" s="10" t="s">
        <v>164</v>
      </c>
      <c r="D22" s="9" t="s">
        <v>87</v>
      </c>
      <c r="E22" s="9" t="s">
        <v>88</v>
      </c>
      <c r="F22" s="9" t="s">
        <v>165</v>
      </c>
      <c r="G22" s="9" t="s">
        <v>164</v>
      </c>
      <c r="H22" s="18">
        <v>0.48</v>
      </c>
      <c r="I22" s="18">
        <v>0.48</v>
      </c>
      <c r="J22" s="18"/>
      <c r="K22" s="18"/>
      <c r="L22" s="18"/>
      <c r="M22" s="18">
        <v>0.48</v>
      </c>
      <c r="N22" s="18"/>
      <c r="O22" s="18"/>
      <c r="P22" s="18"/>
      <c r="Q22" s="25"/>
      <c r="R22" s="18"/>
      <c r="S22" s="18"/>
      <c r="T22" s="18"/>
      <c r="U22" s="18"/>
      <c r="V22" s="18"/>
      <c r="W22" s="18"/>
      <c r="X22" s="18"/>
    </row>
    <row r="23" ht="18.75" customHeight="1" spans="1:24">
      <c r="A23" s="73" t="s">
        <v>52</v>
      </c>
      <c r="B23" s="9" t="s">
        <v>166</v>
      </c>
      <c r="C23" s="10" t="s">
        <v>167</v>
      </c>
      <c r="D23" s="9" t="s">
        <v>87</v>
      </c>
      <c r="E23" s="9" t="s">
        <v>88</v>
      </c>
      <c r="F23" s="9" t="s">
        <v>168</v>
      </c>
      <c r="G23" s="9" t="s">
        <v>169</v>
      </c>
      <c r="H23" s="18">
        <v>1.74</v>
      </c>
      <c r="I23" s="18">
        <v>1.74</v>
      </c>
      <c r="J23" s="18"/>
      <c r="K23" s="18"/>
      <c r="L23" s="18"/>
      <c r="M23" s="18">
        <v>1.74</v>
      </c>
      <c r="N23" s="18"/>
      <c r="O23" s="18"/>
      <c r="P23" s="18"/>
      <c r="Q23" s="25"/>
      <c r="R23" s="18"/>
      <c r="S23" s="18"/>
      <c r="T23" s="18"/>
      <c r="U23" s="18"/>
      <c r="V23" s="18"/>
      <c r="W23" s="18"/>
      <c r="X23" s="18"/>
    </row>
    <row r="24" ht="18.75" customHeight="1" spans="1:24">
      <c r="A24" s="73" t="s">
        <v>52</v>
      </c>
      <c r="B24" s="9" t="s">
        <v>166</v>
      </c>
      <c r="C24" s="10" t="s">
        <v>167</v>
      </c>
      <c r="D24" s="9" t="s">
        <v>87</v>
      </c>
      <c r="E24" s="9" t="s">
        <v>88</v>
      </c>
      <c r="F24" s="9" t="s">
        <v>170</v>
      </c>
      <c r="G24" s="9" t="s">
        <v>171</v>
      </c>
      <c r="H24" s="18">
        <v>0.06</v>
      </c>
      <c r="I24" s="18">
        <v>0.06</v>
      </c>
      <c r="J24" s="18"/>
      <c r="K24" s="18"/>
      <c r="L24" s="18"/>
      <c r="M24" s="18">
        <v>0.06</v>
      </c>
      <c r="N24" s="18"/>
      <c r="O24" s="18"/>
      <c r="P24" s="18"/>
      <c r="Q24" s="25"/>
      <c r="R24" s="18"/>
      <c r="S24" s="18"/>
      <c r="T24" s="18"/>
      <c r="U24" s="18"/>
      <c r="V24" s="18"/>
      <c r="W24" s="18"/>
      <c r="X24" s="18"/>
    </row>
    <row r="25" ht="18.75" customHeight="1" spans="1:24">
      <c r="A25" s="73" t="s">
        <v>52</v>
      </c>
      <c r="B25" s="9" t="s">
        <v>166</v>
      </c>
      <c r="C25" s="10" t="s">
        <v>167</v>
      </c>
      <c r="D25" s="9" t="s">
        <v>87</v>
      </c>
      <c r="E25" s="9" t="s">
        <v>88</v>
      </c>
      <c r="F25" s="9" t="s">
        <v>172</v>
      </c>
      <c r="G25" s="9" t="s">
        <v>173</v>
      </c>
      <c r="H25" s="18">
        <v>1.5</v>
      </c>
      <c r="I25" s="18">
        <v>1.5</v>
      </c>
      <c r="J25" s="18"/>
      <c r="K25" s="18"/>
      <c r="L25" s="18"/>
      <c r="M25" s="18">
        <v>1.5</v>
      </c>
      <c r="N25" s="18"/>
      <c r="O25" s="18"/>
      <c r="P25" s="18"/>
      <c r="Q25" s="25"/>
      <c r="R25" s="18"/>
      <c r="S25" s="18"/>
      <c r="T25" s="18"/>
      <c r="U25" s="18"/>
      <c r="V25" s="18"/>
      <c r="W25" s="18"/>
      <c r="X25" s="18"/>
    </row>
    <row r="26" ht="18.75" customHeight="1" spans="1:24">
      <c r="A26" s="73" t="s">
        <v>52</v>
      </c>
      <c r="B26" s="9" t="s">
        <v>166</v>
      </c>
      <c r="C26" s="10" t="s">
        <v>167</v>
      </c>
      <c r="D26" s="9" t="s">
        <v>87</v>
      </c>
      <c r="E26" s="9" t="s">
        <v>88</v>
      </c>
      <c r="F26" s="9" t="s">
        <v>174</v>
      </c>
      <c r="G26" s="9" t="s">
        <v>175</v>
      </c>
      <c r="H26" s="18">
        <v>1.05</v>
      </c>
      <c r="I26" s="18">
        <v>1.05</v>
      </c>
      <c r="J26" s="18"/>
      <c r="K26" s="18"/>
      <c r="L26" s="18"/>
      <c r="M26" s="18">
        <v>1.05</v>
      </c>
      <c r="N26" s="18"/>
      <c r="O26" s="18"/>
      <c r="P26" s="18"/>
      <c r="Q26" s="25"/>
      <c r="R26" s="18"/>
      <c r="S26" s="18"/>
      <c r="T26" s="18"/>
      <c r="U26" s="18"/>
      <c r="V26" s="18"/>
      <c r="W26" s="18"/>
      <c r="X26" s="18"/>
    </row>
    <row r="27" ht="18.75" customHeight="1" spans="1:24">
      <c r="A27" s="73" t="s">
        <v>52</v>
      </c>
      <c r="B27" s="9" t="s">
        <v>176</v>
      </c>
      <c r="C27" s="10" t="s">
        <v>121</v>
      </c>
      <c r="D27" s="9" t="s">
        <v>87</v>
      </c>
      <c r="E27" s="9" t="s">
        <v>88</v>
      </c>
      <c r="F27" s="9" t="s">
        <v>177</v>
      </c>
      <c r="G27" s="9" t="s">
        <v>121</v>
      </c>
      <c r="H27" s="18">
        <v>0.45</v>
      </c>
      <c r="I27" s="18">
        <v>0.45</v>
      </c>
      <c r="J27" s="18"/>
      <c r="K27" s="18"/>
      <c r="L27" s="18"/>
      <c r="M27" s="18">
        <v>0.45</v>
      </c>
      <c r="N27" s="18"/>
      <c r="O27" s="18"/>
      <c r="P27" s="18"/>
      <c r="Q27" s="25"/>
      <c r="R27" s="18"/>
      <c r="S27" s="18"/>
      <c r="T27" s="18"/>
      <c r="U27" s="18"/>
      <c r="V27" s="18"/>
      <c r="W27" s="18"/>
      <c r="X27" s="18"/>
    </row>
    <row r="28" ht="18.75" customHeight="1" spans="1:24">
      <c r="A28" s="73" t="s">
        <v>52</v>
      </c>
      <c r="B28" s="9" t="s">
        <v>178</v>
      </c>
      <c r="C28" s="10" t="s">
        <v>179</v>
      </c>
      <c r="D28" s="9" t="s">
        <v>87</v>
      </c>
      <c r="E28" s="9" t="s">
        <v>88</v>
      </c>
      <c r="F28" s="9" t="s">
        <v>180</v>
      </c>
      <c r="G28" s="9" t="s">
        <v>181</v>
      </c>
      <c r="H28" s="18">
        <v>1.04</v>
      </c>
      <c r="I28" s="18">
        <v>1.04</v>
      </c>
      <c r="J28" s="18"/>
      <c r="K28" s="18"/>
      <c r="L28" s="18"/>
      <c r="M28" s="18">
        <v>1.04</v>
      </c>
      <c r="N28" s="18"/>
      <c r="O28" s="18"/>
      <c r="P28" s="18"/>
      <c r="Q28" s="25"/>
      <c r="R28" s="18"/>
      <c r="S28" s="18"/>
      <c r="T28" s="18"/>
      <c r="U28" s="18"/>
      <c r="V28" s="18"/>
      <c r="W28" s="18"/>
      <c r="X28" s="18"/>
    </row>
    <row r="29" ht="18.75" customHeight="1" spans="1:24">
      <c r="A29" s="73" t="s">
        <v>52</v>
      </c>
      <c r="B29" s="9" t="s">
        <v>182</v>
      </c>
      <c r="C29" s="10" t="s">
        <v>183</v>
      </c>
      <c r="D29" s="9" t="s">
        <v>87</v>
      </c>
      <c r="E29" s="9" t="s">
        <v>88</v>
      </c>
      <c r="F29" s="9" t="s">
        <v>149</v>
      </c>
      <c r="G29" s="9" t="s">
        <v>150</v>
      </c>
      <c r="H29" s="18">
        <v>3.84</v>
      </c>
      <c r="I29" s="18">
        <v>3.84</v>
      </c>
      <c r="J29" s="18"/>
      <c r="K29" s="18"/>
      <c r="L29" s="18"/>
      <c r="M29" s="18">
        <v>3.84</v>
      </c>
      <c r="N29" s="18"/>
      <c r="O29" s="18"/>
      <c r="P29" s="18"/>
      <c r="Q29" s="25"/>
      <c r="R29" s="18"/>
      <c r="S29" s="18"/>
      <c r="T29" s="18"/>
      <c r="U29" s="18"/>
      <c r="V29" s="18"/>
      <c r="W29" s="18"/>
      <c r="X29" s="18"/>
    </row>
    <row r="30" ht="18.75" customHeight="1" spans="1:24">
      <c r="A30" s="73" t="s">
        <v>52</v>
      </c>
      <c r="B30" s="9" t="s">
        <v>182</v>
      </c>
      <c r="C30" s="10" t="s">
        <v>183</v>
      </c>
      <c r="D30" s="9" t="s">
        <v>87</v>
      </c>
      <c r="E30" s="9" t="s">
        <v>88</v>
      </c>
      <c r="F30" s="9" t="s">
        <v>149</v>
      </c>
      <c r="G30" s="9" t="s">
        <v>150</v>
      </c>
      <c r="H30" s="18">
        <v>10.56</v>
      </c>
      <c r="I30" s="18">
        <v>10.56</v>
      </c>
      <c r="J30" s="18"/>
      <c r="K30" s="18"/>
      <c r="L30" s="18"/>
      <c r="M30" s="18">
        <v>10.56</v>
      </c>
      <c r="N30" s="18"/>
      <c r="O30" s="18"/>
      <c r="P30" s="18"/>
      <c r="Q30" s="25"/>
      <c r="R30" s="18"/>
      <c r="S30" s="18"/>
      <c r="T30" s="18"/>
      <c r="U30" s="18"/>
      <c r="V30" s="18"/>
      <c r="W30" s="18"/>
      <c r="X30" s="18"/>
    </row>
    <row r="31" ht="18.75" customHeight="1" spans="1:24">
      <c r="A31" s="73" t="s">
        <v>52</v>
      </c>
      <c r="B31" s="9" t="s">
        <v>184</v>
      </c>
      <c r="C31" s="10" t="s">
        <v>185</v>
      </c>
      <c r="D31" s="9" t="s">
        <v>87</v>
      </c>
      <c r="E31" s="9" t="s">
        <v>88</v>
      </c>
      <c r="F31" s="9" t="s">
        <v>186</v>
      </c>
      <c r="G31" s="9" t="s">
        <v>187</v>
      </c>
      <c r="H31" s="18">
        <v>4.8</v>
      </c>
      <c r="I31" s="18">
        <v>4.8</v>
      </c>
      <c r="J31" s="18"/>
      <c r="K31" s="18"/>
      <c r="L31" s="18"/>
      <c r="M31" s="18">
        <v>4.8</v>
      </c>
      <c r="N31" s="18"/>
      <c r="O31" s="18"/>
      <c r="P31" s="18"/>
      <c r="Q31" s="25"/>
      <c r="R31" s="18"/>
      <c r="S31" s="18"/>
      <c r="T31" s="18"/>
      <c r="U31" s="18"/>
      <c r="V31" s="18"/>
      <c r="W31" s="18"/>
      <c r="X31" s="18"/>
    </row>
    <row r="32" ht="18.75" customHeight="1" spans="1:24">
      <c r="A32" s="12" t="s">
        <v>29</v>
      </c>
      <c r="B32" s="12"/>
      <c r="C32" s="12"/>
      <c r="D32" s="12"/>
      <c r="E32" s="12"/>
      <c r="F32" s="12"/>
      <c r="G32" s="12"/>
      <c r="H32" s="18">
        <v>134.332841</v>
      </c>
      <c r="I32" s="18">
        <v>134.332841</v>
      </c>
      <c r="J32" s="18"/>
      <c r="K32" s="18"/>
      <c r="L32" s="18"/>
      <c r="M32" s="18">
        <v>134.332841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</sheetData>
  <mergeCells count="30">
    <mergeCell ref="A3:X3"/>
    <mergeCell ref="A4:G4"/>
    <mergeCell ref="I5:X5"/>
    <mergeCell ref="I6:N6"/>
    <mergeCell ref="O6:Q6"/>
    <mergeCell ref="S6:X6"/>
    <mergeCell ref="I7:J7"/>
    <mergeCell ref="A32:G32"/>
    <mergeCell ref="A5:A8"/>
    <mergeCell ref="B5:B8"/>
    <mergeCell ref="C5:C8"/>
    <mergeCell ref="D5:D8"/>
    <mergeCell ref="E5:E8"/>
    <mergeCell ref="F5:F8"/>
    <mergeCell ref="G5:G8"/>
    <mergeCell ref="H5:H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ageMargins left="0" right="0" top="1" bottom="0" header="0.5" footer="0"/>
  <pageSetup paperSize="1" scale="32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7"/>
  <sheetViews>
    <sheetView showZeros="0" topLeftCell="O1" workbookViewId="0">
      <pane ySplit="1" topLeftCell="A2" activePane="bottomLeft" state="frozen"/>
      <selection/>
      <selection pane="bottomLeft" activeCell="A1" sqref="A1"/>
    </sheetView>
  </sheetViews>
  <sheetFormatPr defaultColWidth="8.85185185185185" defaultRowHeight="15" customHeight="1"/>
  <cols>
    <col min="1" max="8" width="28.5740740740741" customWidth="1"/>
    <col min="9" max="23" width="14.28703703703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188</v>
      </c>
    </row>
    <row r="3" ht="45" customHeight="1" spans="1:23">
      <c r="A3" s="4" t="s">
        <v>189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ht="18.75" customHeight="1" spans="1:23">
      <c r="A4" s="5" t="str">
        <f>"单位名称："&amp;"通海县烟草产业服务中心"</f>
        <v>单位名称：通海县烟草产业服务中心</v>
      </c>
      <c r="B4" s="5"/>
      <c r="C4" s="5"/>
      <c r="D4" s="5"/>
      <c r="E4" s="5"/>
      <c r="F4" s="5"/>
      <c r="G4" s="5"/>
      <c r="H4" s="5"/>
      <c r="I4" s="70"/>
      <c r="J4" s="70"/>
      <c r="K4" s="70"/>
      <c r="L4" s="70"/>
      <c r="M4" s="70"/>
      <c r="N4" s="6"/>
      <c r="O4" s="6"/>
      <c r="P4" s="6"/>
      <c r="Q4" s="6"/>
      <c r="R4" s="6"/>
      <c r="S4" s="6"/>
      <c r="T4" s="6"/>
      <c r="U4" s="6"/>
      <c r="V4" s="6"/>
      <c r="W4" s="6" t="s">
        <v>26</v>
      </c>
    </row>
    <row r="5" ht="18.75" customHeight="1" spans="1:23">
      <c r="A5" s="14" t="s">
        <v>190</v>
      </c>
      <c r="B5" s="14" t="s">
        <v>127</v>
      </c>
      <c r="C5" s="14" t="s">
        <v>128</v>
      </c>
      <c r="D5" s="14" t="s">
        <v>126</v>
      </c>
      <c r="E5" s="14" t="s">
        <v>129</v>
      </c>
      <c r="F5" s="14" t="s">
        <v>130</v>
      </c>
      <c r="G5" s="14" t="s">
        <v>131</v>
      </c>
      <c r="H5" s="14" t="s">
        <v>132</v>
      </c>
      <c r="I5" s="57" t="s">
        <v>29</v>
      </c>
      <c r="J5" s="57" t="s">
        <v>191</v>
      </c>
      <c r="K5" s="14"/>
      <c r="L5" s="14"/>
      <c r="M5" s="14"/>
      <c r="N5" s="14" t="s">
        <v>134</v>
      </c>
      <c r="O5" s="14"/>
      <c r="P5" s="14"/>
      <c r="Q5" s="14" t="s">
        <v>35</v>
      </c>
      <c r="R5" s="14" t="s">
        <v>36</v>
      </c>
      <c r="S5" s="14"/>
      <c r="T5" s="14"/>
      <c r="U5" s="14"/>
      <c r="V5" s="14"/>
      <c r="W5" s="14"/>
    </row>
    <row r="6" ht="18.75" customHeight="1" spans="1:23">
      <c r="A6" s="14"/>
      <c r="B6" s="14"/>
      <c r="C6" s="14"/>
      <c r="D6" s="14"/>
      <c r="E6" s="14"/>
      <c r="F6" s="14"/>
      <c r="G6" s="14"/>
      <c r="H6" s="14"/>
      <c r="I6" s="57" t="s">
        <v>135</v>
      </c>
      <c r="J6" s="57" t="s">
        <v>136</v>
      </c>
      <c r="K6" s="14"/>
      <c r="L6" s="14" t="s">
        <v>33</v>
      </c>
      <c r="M6" s="14" t="s">
        <v>34</v>
      </c>
      <c r="N6" s="14" t="s">
        <v>32</v>
      </c>
      <c r="O6" s="14" t="s">
        <v>33</v>
      </c>
      <c r="P6" s="14" t="s">
        <v>34</v>
      </c>
      <c r="Q6" s="14" t="s">
        <v>35</v>
      </c>
      <c r="R6" s="14" t="s">
        <v>31</v>
      </c>
      <c r="S6" s="14" t="s">
        <v>37</v>
      </c>
      <c r="T6" s="14" t="s">
        <v>38</v>
      </c>
      <c r="U6" s="14" t="s">
        <v>39</v>
      </c>
      <c r="V6" s="14" t="s">
        <v>40</v>
      </c>
      <c r="W6" s="14" t="s">
        <v>41</v>
      </c>
    </row>
    <row r="7" ht="18.75" customHeight="1" spans="1:23">
      <c r="A7" s="14"/>
      <c r="B7" s="14"/>
      <c r="C7" s="14"/>
      <c r="D7" s="14"/>
      <c r="E7" s="14"/>
      <c r="F7" s="14"/>
      <c r="G7" s="14"/>
      <c r="H7" s="14"/>
      <c r="I7" s="57"/>
      <c r="J7" s="57" t="s">
        <v>32</v>
      </c>
      <c r="K7" s="14"/>
      <c r="L7" s="14" t="s">
        <v>33</v>
      </c>
      <c r="M7" s="14" t="s">
        <v>34</v>
      </c>
      <c r="N7" s="14" t="s">
        <v>32</v>
      </c>
      <c r="O7" s="14" t="s">
        <v>33</v>
      </c>
      <c r="P7" s="14" t="s">
        <v>34</v>
      </c>
      <c r="Q7" s="14"/>
      <c r="R7" s="14" t="s">
        <v>31</v>
      </c>
      <c r="S7" s="14" t="s">
        <v>37</v>
      </c>
      <c r="T7" s="14" t="s">
        <v>38</v>
      </c>
      <c r="U7" s="14" t="s">
        <v>39</v>
      </c>
      <c r="V7" s="14" t="s">
        <v>40</v>
      </c>
      <c r="W7" s="14" t="s">
        <v>41</v>
      </c>
    </row>
    <row r="8" ht="22.65" customHeight="1" spans="1:23">
      <c r="A8" s="14"/>
      <c r="B8" s="14"/>
      <c r="C8" s="14"/>
      <c r="D8" s="14"/>
      <c r="E8" s="14"/>
      <c r="F8" s="14"/>
      <c r="G8" s="14"/>
      <c r="H8" s="14"/>
      <c r="I8" s="57"/>
      <c r="J8" s="57" t="s">
        <v>31</v>
      </c>
      <c r="K8" s="14" t="s">
        <v>192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18.75" customHeight="1" spans="1:23">
      <c r="A9" s="15" t="s">
        <v>42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  <c r="P9" s="15">
        <v>16</v>
      </c>
      <c r="Q9" s="15">
        <v>17</v>
      </c>
      <c r="R9" s="15">
        <v>18</v>
      </c>
      <c r="S9" s="15">
        <v>19</v>
      </c>
      <c r="T9" s="15">
        <v>20</v>
      </c>
      <c r="U9" s="15">
        <v>21</v>
      </c>
      <c r="V9" s="15">
        <v>22</v>
      </c>
      <c r="W9" s="15">
        <v>23</v>
      </c>
    </row>
    <row r="10" ht="18.75" customHeight="1" spans="1:23">
      <c r="A10" s="9"/>
      <c r="B10" s="9"/>
      <c r="C10" s="10" t="s">
        <v>193</v>
      </c>
      <c r="D10" s="9"/>
      <c r="E10" s="9"/>
      <c r="F10" s="9"/>
      <c r="G10" s="9"/>
      <c r="H10" s="9"/>
      <c r="I10" s="11">
        <v>100</v>
      </c>
      <c r="J10" s="11">
        <v>100</v>
      </c>
      <c r="K10" s="11">
        <v>100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194</v>
      </c>
      <c r="B11" s="9" t="s">
        <v>195</v>
      </c>
      <c r="C11" s="10" t="s">
        <v>193</v>
      </c>
      <c r="D11" s="9" t="s">
        <v>52</v>
      </c>
      <c r="E11" s="9" t="s">
        <v>89</v>
      </c>
      <c r="F11" s="9" t="s">
        <v>90</v>
      </c>
      <c r="G11" s="9" t="s">
        <v>196</v>
      </c>
      <c r="H11" s="9" t="s">
        <v>197</v>
      </c>
      <c r="I11" s="11">
        <v>17.4</v>
      </c>
      <c r="J11" s="11">
        <v>17.4</v>
      </c>
      <c r="K11" s="11">
        <v>17.4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9" t="s">
        <v>194</v>
      </c>
      <c r="B12" s="9" t="s">
        <v>195</v>
      </c>
      <c r="C12" s="10" t="s">
        <v>193</v>
      </c>
      <c r="D12" s="9" t="s">
        <v>52</v>
      </c>
      <c r="E12" s="9" t="s">
        <v>89</v>
      </c>
      <c r="F12" s="9" t="s">
        <v>90</v>
      </c>
      <c r="G12" s="9" t="s">
        <v>196</v>
      </c>
      <c r="H12" s="9" t="s">
        <v>197</v>
      </c>
      <c r="I12" s="11">
        <v>4.99992</v>
      </c>
      <c r="J12" s="11">
        <v>4.99992</v>
      </c>
      <c r="K12" s="11">
        <v>4.99992</v>
      </c>
      <c r="L12" s="11"/>
      <c r="M12" s="11"/>
      <c r="N12" s="11"/>
      <c r="O12" s="11"/>
      <c r="P12" s="25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194</v>
      </c>
      <c r="B13" s="9" t="s">
        <v>195</v>
      </c>
      <c r="C13" s="10" t="s">
        <v>193</v>
      </c>
      <c r="D13" s="9" t="s">
        <v>52</v>
      </c>
      <c r="E13" s="9" t="s">
        <v>89</v>
      </c>
      <c r="F13" s="9" t="s">
        <v>90</v>
      </c>
      <c r="G13" s="9" t="s">
        <v>196</v>
      </c>
      <c r="H13" s="9" t="s">
        <v>197</v>
      </c>
      <c r="I13" s="11">
        <v>13.5</v>
      </c>
      <c r="J13" s="11">
        <v>13.5</v>
      </c>
      <c r="K13" s="11">
        <v>13.5</v>
      </c>
      <c r="L13" s="11"/>
      <c r="M13" s="11"/>
      <c r="N13" s="11"/>
      <c r="O13" s="11"/>
      <c r="P13" s="25"/>
      <c r="Q13" s="11"/>
      <c r="R13" s="11"/>
      <c r="S13" s="11"/>
      <c r="T13" s="11"/>
      <c r="U13" s="11"/>
      <c r="V13" s="11"/>
      <c r="W13" s="11"/>
    </row>
    <row r="14" ht="18.75" customHeight="1" spans="1:23">
      <c r="A14" s="9" t="s">
        <v>194</v>
      </c>
      <c r="B14" s="9" t="s">
        <v>195</v>
      </c>
      <c r="C14" s="10" t="s">
        <v>193</v>
      </c>
      <c r="D14" s="9" t="s">
        <v>52</v>
      </c>
      <c r="E14" s="9" t="s">
        <v>89</v>
      </c>
      <c r="F14" s="9" t="s">
        <v>90</v>
      </c>
      <c r="G14" s="9" t="s">
        <v>196</v>
      </c>
      <c r="H14" s="9" t="s">
        <v>197</v>
      </c>
      <c r="I14" s="11">
        <v>6.6</v>
      </c>
      <c r="J14" s="11">
        <v>6.6</v>
      </c>
      <c r="K14" s="11">
        <v>6.6</v>
      </c>
      <c r="L14" s="11"/>
      <c r="M14" s="11"/>
      <c r="N14" s="11"/>
      <c r="O14" s="11"/>
      <c r="P14" s="25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194</v>
      </c>
      <c r="B15" s="9" t="s">
        <v>195</v>
      </c>
      <c r="C15" s="10" t="s">
        <v>193</v>
      </c>
      <c r="D15" s="9" t="s">
        <v>52</v>
      </c>
      <c r="E15" s="9" t="s">
        <v>89</v>
      </c>
      <c r="F15" s="9" t="s">
        <v>90</v>
      </c>
      <c r="G15" s="9" t="s">
        <v>196</v>
      </c>
      <c r="H15" s="9" t="s">
        <v>197</v>
      </c>
      <c r="I15" s="11">
        <v>3</v>
      </c>
      <c r="J15" s="11">
        <v>3</v>
      </c>
      <c r="K15" s="11">
        <v>3</v>
      </c>
      <c r="L15" s="11"/>
      <c r="M15" s="11"/>
      <c r="N15" s="11"/>
      <c r="O15" s="11"/>
      <c r="P15" s="25"/>
      <c r="Q15" s="11"/>
      <c r="R15" s="11"/>
      <c r="S15" s="11"/>
      <c r="T15" s="11"/>
      <c r="U15" s="11"/>
      <c r="V15" s="11"/>
      <c r="W15" s="11"/>
    </row>
    <row r="16" ht="18.75" customHeight="1" spans="1:23">
      <c r="A16" s="9" t="s">
        <v>194</v>
      </c>
      <c r="B16" s="9" t="s">
        <v>195</v>
      </c>
      <c r="C16" s="10" t="s">
        <v>193</v>
      </c>
      <c r="D16" s="9" t="s">
        <v>52</v>
      </c>
      <c r="E16" s="9" t="s">
        <v>89</v>
      </c>
      <c r="F16" s="9" t="s">
        <v>90</v>
      </c>
      <c r="G16" s="9" t="s">
        <v>196</v>
      </c>
      <c r="H16" s="9" t="s">
        <v>197</v>
      </c>
      <c r="I16" s="11">
        <v>22.5</v>
      </c>
      <c r="J16" s="11">
        <v>22.5</v>
      </c>
      <c r="K16" s="11">
        <v>22.5</v>
      </c>
      <c r="L16" s="11"/>
      <c r="M16" s="11"/>
      <c r="N16" s="11"/>
      <c r="O16" s="11"/>
      <c r="P16" s="25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194</v>
      </c>
      <c r="B17" s="9" t="s">
        <v>195</v>
      </c>
      <c r="C17" s="10" t="s">
        <v>193</v>
      </c>
      <c r="D17" s="9" t="s">
        <v>52</v>
      </c>
      <c r="E17" s="9" t="s">
        <v>89</v>
      </c>
      <c r="F17" s="9" t="s">
        <v>90</v>
      </c>
      <c r="G17" s="9" t="s">
        <v>196</v>
      </c>
      <c r="H17" s="9" t="s">
        <v>197</v>
      </c>
      <c r="I17" s="11">
        <v>30.00008</v>
      </c>
      <c r="J17" s="11">
        <v>30.00008</v>
      </c>
      <c r="K17" s="11">
        <v>30.00008</v>
      </c>
      <c r="L17" s="11"/>
      <c r="M17" s="11"/>
      <c r="N17" s="11"/>
      <c r="O17" s="11"/>
      <c r="P17" s="25"/>
      <c r="Q17" s="11"/>
      <c r="R17" s="11"/>
      <c r="S17" s="11"/>
      <c r="T17" s="11"/>
      <c r="U17" s="11"/>
      <c r="V17" s="11"/>
      <c r="W17" s="11"/>
    </row>
    <row r="18" ht="18.75" customHeight="1" spans="1:23">
      <c r="A18" s="9" t="s">
        <v>194</v>
      </c>
      <c r="B18" s="9" t="s">
        <v>195</v>
      </c>
      <c r="C18" s="10" t="s">
        <v>193</v>
      </c>
      <c r="D18" s="9" t="s">
        <v>52</v>
      </c>
      <c r="E18" s="9" t="s">
        <v>89</v>
      </c>
      <c r="F18" s="9" t="s">
        <v>90</v>
      </c>
      <c r="G18" s="9" t="s">
        <v>196</v>
      </c>
      <c r="H18" s="9" t="s">
        <v>197</v>
      </c>
      <c r="I18" s="11">
        <v>2</v>
      </c>
      <c r="J18" s="11">
        <v>2</v>
      </c>
      <c r="K18" s="11">
        <v>2</v>
      </c>
      <c r="L18" s="11"/>
      <c r="M18" s="11"/>
      <c r="N18" s="11"/>
      <c r="O18" s="11"/>
      <c r="P18" s="25"/>
      <c r="Q18" s="11"/>
      <c r="R18" s="11"/>
      <c r="S18" s="11"/>
      <c r="T18" s="11"/>
      <c r="U18" s="11"/>
      <c r="V18" s="11"/>
      <c r="W18" s="11"/>
    </row>
    <row r="19" ht="18.75" customHeight="1" spans="1:23">
      <c r="A19" s="25"/>
      <c r="B19" s="25"/>
      <c r="C19" s="10" t="s">
        <v>198</v>
      </c>
      <c r="D19" s="25"/>
      <c r="E19" s="25"/>
      <c r="F19" s="25"/>
      <c r="G19" s="25"/>
      <c r="H19" s="25"/>
      <c r="I19" s="11">
        <v>50</v>
      </c>
      <c r="J19" s="11"/>
      <c r="K19" s="11"/>
      <c r="L19" s="11"/>
      <c r="M19" s="11"/>
      <c r="N19" s="11"/>
      <c r="O19" s="11"/>
      <c r="P19" s="25"/>
      <c r="Q19" s="11"/>
      <c r="R19" s="11">
        <v>50</v>
      </c>
      <c r="S19" s="11"/>
      <c r="T19" s="11"/>
      <c r="U19" s="11"/>
      <c r="V19" s="11"/>
      <c r="W19" s="11">
        <v>50</v>
      </c>
    </row>
    <row r="20" ht="18.75" customHeight="1" spans="1:23">
      <c r="A20" s="9" t="s">
        <v>194</v>
      </c>
      <c r="B20" s="9" t="s">
        <v>199</v>
      </c>
      <c r="C20" s="10" t="s">
        <v>198</v>
      </c>
      <c r="D20" s="9" t="s">
        <v>52</v>
      </c>
      <c r="E20" s="9" t="s">
        <v>87</v>
      </c>
      <c r="F20" s="9" t="s">
        <v>88</v>
      </c>
      <c r="G20" s="9" t="s">
        <v>168</v>
      </c>
      <c r="H20" s="9" t="s">
        <v>169</v>
      </c>
      <c r="I20" s="11">
        <v>6.72</v>
      </c>
      <c r="J20" s="11"/>
      <c r="K20" s="11"/>
      <c r="L20" s="11"/>
      <c r="M20" s="11"/>
      <c r="N20" s="11"/>
      <c r="O20" s="11"/>
      <c r="P20" s="25"/>
      <c r="Q20" s="11"/>
      <c r="R20" s="11">
        <v>6.72</v>
      </c>
      <c r="S20" s="11"/>
      <c r="T20" s="11"/>
      <c r="U20" s="11"/>
      <c r="V20" s="11"/>
      <c r="W20" s="11">
        <v>6.72</v>
      </c>
    </row>
    <row r="21" ht="18.75" customHeight="1" spans="1:23">
      <c r="A21" s="9" t="s">
        <v>194</v>
      </c>
      <c r="B21" s="9" t="s">
        <v>199</v>
      </c>
      <c r="C21" s="10" t="s">
        <v>198</v>
      </c>
      <c r="D21" s="9" t="s">
        <v>52</v>
      </c>
      <c r="E21" s="9" t="s">
        <v>87</v>
      </c>
      <c r="F21" s="9" t="s">
        <v>88</v>
      </c>
      <c r="G21" s="9" t="s">
        <v>172</v>
      </c>
      <c r="H21" s="9" t="s">
        <v>173</v>
      </c>
      <c r="I21" s="11">
        <v>1.5</v>
      </c>
      <c r="J21" s="11"/>
      <c r="K21" s="11"/>
      <c r="L21" s="11"/>
      <c r="M21" s="11"/>
      <c r="N21" s="11"/>
      <c r="O21" s="11"/>
      <c r="P21" s="25"/>
      <c r="Q21" s="11"/>
      <c r="R21" s="11">
        <v>1.5</v>
      </c>
      <c r="S21" s="11"/>
      <c r="T21" s="11"/>
      <c r="U21" s="11"/>
      <c r="V21" s="11"/>
      <c r="W21" s="11">
        <v>1.5</v>
      </c>
    </row>
    <row r="22" ht="18.75" customHeight="1" spans="1:23">
      <c r="A22" s="9" t="s">
        <v>194</v>
      </c>
      <c r="B22" s="9" t="s">
        <v>199</v>
      </c>
      <c r="C22" s="10" t="s">
        <v>198</v>
      </c>
      <c r="D22" s="9" t="s">
        <v>52</v>
      </c>
      <c r="E22" s="9" t="s">
        <v>87</v>
      </c>
      <c r="F22" s="9" t="s">
        <v>88</v>
      </c>
      <c r="G22" s="9" t="s">
        <v>200</v>
      </c>
      <c r="H22" s="9" t="s">
        <v>201</v>
      </c>
      <c r="I22" s="11">
        <v>1.08</v>
      </c>
      <c r="J22" s="11"/>
      <c r="K22" s="11"/>
      <c r="L22" s="11"/>
      <c r="M22" s="11"/>
      <c r="N22" s="11"/>
      <c r="O22" s="11"/>
      <c r="P22" s="25"/>
      <c r="Q22" s="11"/>
      <c r="R22" s="11">
        <v>1.08</v>
      </c>
      <c r="S22" s="11"/>
      <c r="T22" s="11"/>
      <c r="U22" s="11"/>
      <c r="V22" s="11"/>
      <c r="W22" s="11">
        <v>1.08</v>
      </c>
    </row>
    <row r="23" ht="18.75" customHeight="1" spans="1:23">
      <c r="A23" s="9" t="s">
        <v>194</v>
      </c>
      <c r="B23" s="9" t="s">
        <v>199</v>
      </c>
      <c r="C23" s="10" t="s">
        <v>198</v>
      </c>
      <c r="D23" s="9" t="s">
        <v>52</v>
      </c>
      <c r="E23" s="9" t="s">
        <v>87</v>
      </c>
      <c r="F23" s="9" t="s">
        <v>88</v>
      </c>
      <c r="G23" s="9" t="s">
        <v>202</v>
      </c>
      <c r="H23" s="9" t="s">
        <v>203</v>
      </c>
      <c r="I23" s="11">
        <v>0.5</v>
      </c>
      <c r="J23" s="11"/>
      <c r="K23" s="11"/>
      <c r="L23" s="11"/>
      <c r="M23" s="11"/>
      <c r="N23" s="11"/>
      <c r="O23" s="11"/>
      <c r="P23" s="25"/>
      <c r="Q23" s="11"/>
      <c r="R23" s="11">
        <v>0.5</v>
      </c>
      <c r="S23" s="11"/>
      <c r="T23" s="11"/>
      <c r="U23" s="11"/>
      <c r="V23" s="11"/>
      <c r="W23" s="11">
        <v>0.5</v>
      </c>
    </row>
    <row r="24" ht="18.75" customHeight="1" spans="1:23">
      <c r="A24" s="9" t="s">
        <v>194</v>
      </c>
      <c r="B24" s="9" t="s">
        <v>199</v>
      </c>
      <c r="C24" s="10" t="s">
        <v>198</v>
      </c>
      <c r="D24" s="9" t="s">
        <v>52</v>
      </c>
      <c r="E24" s="9" t="s">
        <v>87</v>
      </c>
      <c r="F24" s="9" t="s">
        <v>88</v>
      </c>
      <c r="G24" s="9" t="s">
        <v>177</v>
      </c>
      <c r="H24" s="9" t="s">
        <v>121</v>
      </c>
      <c r="I24" s="11">
        <v>0.3</v>
      </c>
      <c r="J24" s="11"/>
      <c r="K24" s="11"/>
      <c r="L24" s="11"/>
      <c r="M24" s="11"/>
      <c r="N24" s="11"/>
      <c r="O24" s="11"/>
      <c r="P24" s="25"/>
      <c r="Q24" s="11"/>
      <c r="R24" s="11">
        <v>0.3</v>
      </c>
      <c r="S24" s="11"/>
      <c r="T24" s="11"/>
      <c r="U24" s="11"/>
      <c r="V24" s="11"/>
      <c r="W24" s="11">
        <v>0.3</v>
      </c>
    </row>
    <row r="25" ht="18.75" customHeight="1" spans="1:23">
      <c r="A25" s="9" t="s">
        <v>194</v>
      </c>
      <c r="B25" s="9" t="s">
        <v>199</v>
      </c>
      <c r="C25" s="10" t="s">
        <v>198</v>
      </c>
      <c r="D25" s="9" t="s">
        <v>52</v>
      </c>
      <c r="E25" s="9" t="s">
        <v>87</v>
      </c>
      <c r="F25" s="9" t="s">
        <v>88</v>
      </c>
      <c r="G25" s="9" t="s">
        <v>196</v>
      </c>
      <c r="H25" s="9" t="s">
        <v>197</v>
      </c>
      <c r="I25" s="11">
        <v>39</v>
      </c>
      <c r="J25" s="11"/>
      <c r="K25" s="11"/>
      <c r="L25" s="11"/>
      <c r="M25" s="11"/>
      <c r="N25" s="11"/>
      <c r="O25" s="11"/>
      <c r="P25" s="25"/>
      <c r="Q25" s="11"/>
      <c r="R25" s="11">
        <v>39</v>
      </c>
      <c r="S25" s="11"/>
      <c r="T25" s="11"/>
      <c r="U25" s="11"/>
      <c r="V25" s="11"/>
      <c r="W25" s="11">
        <v>39</v>
      </c>
    </row>
    <row r="26" ht="18.75" customHeight="1" spans="1:23">
      <c r="A26" s="9" t="s">
        <v>194</v>
      </c>
      <c r="B26" s="9" t="s">
        <v>199</v>
      </c>
      <c r="C26" s="10" t="s">
        <v>198</v>
      </c>
      <c r="D26" s="9" t="s">
        <v>52</v>
      </c>
      <c r="E26" s="9" t="s">
        <v>87</v>
      </c>
      <c r="F26" s="9" t="s">
        <v>88</v>
      </c>
      <c r="G26" s="9" t="s">
        <v>174</v>
      </c>
      <c r="H26" s="9" t="s">
        <v>175</v>
      </c>
      <c r="I26" s="11">
        <v>0.9</v>
      </c>
      <c r="J26" s="11"/>
      <c r="K26" s="11"/>
      <c r="L26" s="11"/>
      <c r="M26" s="11"/>
      <c r="N26" s="11"/>
      <c r="O26" s="11"/>
      <c r="P26" s="25"/>
      <c r="Q26" s="11"/>
      <c r="R26" s="11">
        <v>0.9</v>
      </c>
      <c r="S26" s="11"/>
      <c r="T26" s="11"/>
      <c r="U26" s="11"/>
      <c r="V26" s="11"/>
      <c r="W26" s="11">
        <v>0.9</v>
      </c>
    </row>
    <row r="27" ht="18.75" customHeight="1" spans="1:23">
      <c r="A27" s="12" t="s">
        <v>29</v>
      </c>
      <c r="B27" s="12"/>
      <c r="C27" s="12"/>
      <c r="D27" s="12"/>
      <c r="E27" s="12"/>
      <c r="F27" s="12"/>
      <c r="G27" s="12"/>
      <c r="H27" s="12"/>
      <c r="I27" s="11">
        <v>150</v>
      </c>
      <c r="J27" s="11">
        <v>100</v>
      </c>
      <c r="K27" s="11">
        <v>100</v>
      </c>
      <c r="L27" s="11"/>
      <c r="M27" s="11"/>
      <c r="N27" s="11"/>
      <c r="O27" s="11"/>
      <c r="P27" s="11"/>
      <c r="Q27" s="11"/>
      <c r="R27" s="11">
        <v>50</v>
      </c>
      <c r="S27" s="11"/>
      <c r="T27" s="11"/>
      <c r="U27" s="11"/>
      <c r="V27" s="11"/>
      <c r="W27" s="11">
        <v>50</v>
      </c>
    </row>
  </sheetData>
  <mergeCells count="28">
    <mergeCell ref="A3:W3"/>
    <mergeCell ref="A4:H4"/>
    <mergeCell ref="J5:M5"/>
    <mergeCell ref="N5:P5"/>
    <mergeCell ref="R5:W5"/>
    <mergeCell ref="A27:H27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" right="0" top="1" bottom="0" header="0.5" footer="0"/>
  <pageSetup paperSize="1" scale="32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28"/>
  <sheetViews>
    <sheetView showZeros="0" workbookViewId="0">
      <pane ySplit="1" topLeftCell="A20" activePane="bottomLeft" state="frozen"/>
      <selection/>
      <selection pane="bottomLeft" activeCell="B13" sqref="B13"/>
    </sheetView>
  </sheetViews>
  <sheetFormatPr defaultColWidth="8.85185185185185" defaultRowHeight="15" customHeight="1"/>
  <cols>
    <col min="1" max="1" width="20.6296296296296" customWidth="1"/>
    <col min="2" max="2" width="60.6296296296296" customWidth="1"/>
    <col min="3" max="4" width="13.8425925925926" customWidth="1"/>
    <col min="5" max="5" width="20.6296296296296" customWidth="1"/>
    <col min="6" max="8" width="10" customWidth="1"/>
    <col min="9" max="9" width="13.7037037037037" customWidth="1"/>
    <col min="10" max="10" width="50.6296296296296" customWidth="1"/>
  </cols>
  <sheetData>
    <row r="1" s="39" customFormat="1" customHeight="1" spans="1:10">
      <c r="A1" s="40"/>
      <c r="B1" s="40"/>
      <c r="C1" s="40"/>
      <c r="D1" s="40"/>
      <c r="E1" s="40"/>
      <c r="F1" s="40"/>
      <c r="G1" s="40"/>
      <c r="H1" s="40"/>
      <c r="I1" s="40"/>
      <c r="J1" s="40"/>
    </row>
    <row r="2" customHeight="1" spans="1:10">
      <c r="A2" s="22" t="s">
        <v>204</v>
      </c>
      <c r="B2" s="22"/>
      <c r="C2" s="22"/>
      <c r="D2" s="22"/>
      <c r="E2" s="22"/>
      <c r="F2" s="22"/>
      <c r="G2" s="22"/>
      <c r="H2" s="22"/>
      <c r="I2" s="22"/>
      <c r="J2" s="22"/>
    </row>
    <row r="3" ht="45" customHeight="1" spans="1:10">
      <c r="A3" s="41" t="s">
        <v>205</v>
      </c>
      <c r="B3" s="41"/>
      <c r="C3" s="41"/>
      <c r="D3" s="41"/>
      <c r="E3" s="41"/>
      <c r="F3" s="41"/>
      <c r="G3" s="41"/>
      <c r="H3" s="41"/>
      <c r="I3" s="41"/>
      <c r="J3" s="41"/>
    </row>
    <row r="4" ht="20.25" customHeight="1" spans="1:10">
      <c r="A4" s="21" t="str">
        <f>"单位名称："&amp;"通海县烟草产业服务中心"</f>
        <v>单位名称：通海县烟草产业服务中心</v>
      </c>
      <c r="B4" s="21"/>
      <c r="C4" s="21"/>
      <c r="D4" s="21"/>
      <c r="E4" s="21"/>
      <c r="F4" s="21"/>
      <c r="G4" s="21"/>
      <c r="H4" s="21"/>
      <c r="I4" s="21"/>
      <c r="J4" s="21"/>
    </row>
    <row r="5" ht="20.25" customHeight="1" spans="1:10">
      <c r="A5" s="42" t="s">
        <v>206</v>
      </c>
      <c r="B5" s="42" t="s">
        <v>207</v>
      </c>
      <c r="C5" s="42" t="s">
        <v>208</v>
      </c>
      <c r="D5" s="42" t="s">
        <v>209</v>
      </c>
      <c r="E5" s="42" t="s">
        <v>210</v>
      </c>
      <c r="F5" s="42" t="s">
        <v>211</v>
      </c>
      <c r="G5" s="42" t="s">
        <v>212</v>
      </c>
      <c r="H5" s="42" t="s">
        <v>213</v>
      </c>
      <c r="I5" s="42" t="s">
        <v>214</v>
      </c>
      <c r="J5" s="42" t="s">
        <v>215</v>
      </c>
    </row>
    <row r="6" ht="46.5" customHeight="1" spans="1:10">
      <c r="A6" s="42"/>
      <c r="B6" s="42"/>
      <c r="C6" s="42"/>
      <c r="D6" s="42"/>
      <c r="E6" s="42"/>
      <c r="F6" s="42"/>
      <c r="G6" s="42"/>
      <c r="H6" s="42"/>
      <c r="I6" s="42"/>
      <c r="J6" s="42"/>
    </row>
    <row r="7" ht="20.25" customHeight="1" spans="1:10">
      <c r="A7" s="61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</row>
    <row r="8" ht="20.25" customHeight="1" spans="1:10">
      <c r="A8" s="62" t="s">
        <v>52</v>
      </c>
      <c r="B8" s="25"/>
      <c r="C8" s="25"/>
      <c r="E8" s="44"/>
      <c r="F8" s="44"/>
      <c r="G8" s="44"/>
      <c r="H8" s="44"/>
      <c r="I8" s="44"/>
      <c r="J8" s="44"/>
    </row>
    <row r="9" ht="100" customHeight="1" spans="1:10">
      <c r="A9" s="63" t="s">
        <v>193</v>
      </c>
      <c r="B9" s="64" t="s">
        <v>216</v>
      </c>
      <c r="C9" s="26"/>
      <c r="D9" s="26"/>
      <c r="E9" s="44"/>
      <c r="F9" s="44"/>
      <c r="G9" s="44"/>
      <c r="H9" s="44"/>
      <c r="I9" s="44"/>
      <c r="J9" s="44"/>
    </row>
    <row r="10" ht="22" customHeight="1" spans="1:10">
      <c r="A10" s="65"/>
      <c r="B10" s="25"/>
      <c r="C10" s="25" t="s">
        <v>217</v>
      </c>
      <c r="D10" s="66" t="s">
        <v>218</v>
      </c>
      <c r="E10" s="67" t="s">
        <v>219</v>
      </c>
      <c r="F10" s="50" t="s">
        <v>220</v>
      </c>
      <c r="G10" s="26" t="s">
        <v>221</v>
      </c>
      <c r="H10" s="50" t="s">
        <v>222</v>
      </c>
      <c r="I10" s="50" t="s">
        <v>223</v>
      </c>
      <c r="J10" s="67" t="s">
        <v>224</v>
      </c>
    </row>
    <row r="11" ht="22" customHeight="1" spans="1:10">
      <c r="A11" s="65"/>
      <c r="B11" s="25"/>
      <c r="C11" s="25" t="s">
        <v>217</v>
      </c>
      <c r="D11" s="66" t="s">
        <v>218</v>
      </c>
      <c r="E11" s="67" t="s">
        <v>225</v>
      </c>
      <c r="F11" s="50" t="s">
        <v>220</v>
      </c>
      <c r="G11" s="26" t="s">
        <v>46</v>
      </c>
      <c r="H11" s="50" t="s">
        <v>226</v>
      </c>
      <c r="I11" s="50" t="s">
        <v>223</v>
      </c>
      <c r="J11" s="67" t="s">
        <v>227</v>
      </c>
    </row>
    <row r="12" ht="22" customHeight="1" spans="1:10">
      <c r="A12" s="68"/>
      <c r="B12" s="25"/>
      <c r="C12" s="25" t="s">
        <v>217</v>
      </c>
      <c r="D12" s="66" t="s">
        <v>218</v>
      </c>
      <c r="E12" s="67" t="s">
        <v>228</v>
      </c>
      <c r="F12" s="50" t="s">
        <v>220</v>
      </c>
      <c r="G12" s="26" t="s">
        <v>229</v>
      </c>
      <c r="H12" s="50" t="s">
        <v>230</v>
      </c>
      <c r="I12" s="50" t="s">
        <v>223</v>
      </c>
      <c r="J12" s="67" t="s">
        <v>231</v>
      </c>
    </row>
    <row r="13" ht="22" customHeight="1" spans="1:10">
      <c r="A13" s="25"/>
      <c r="B13" s="25"/>
      <c r="C13" s="25" t="s">
        <v>217</v>
      </c>
      <c r="D13" s="66" t="s">
        <v>218</v>
      </c>
      <c r="E13" s="67" t="s">
        <v>232</v>
      </c>
      <c r="F13" s="50" t="s">
        <v>220</v>
      </c>
      <c r="G13" s="26" t="s">
        <v>233</v>
      </c>
      <c r="H13" s="50" t="s">
        <v>234</v>
      </c>
      <c r="I13" s="50" t="s">
        <v>223</v>
      </c>
      <c r="J13" s="67" t="s">
        <v>235</v>
      </c>
    </row>
    <row r="14" ht="22" customHeight="1" spans="1:10">
      <c r="A14" s="25"/>
      <c r="B14" s="25"/>
      <c r="C14" s="25" t="s">
        <v>217</v>
      </c>
      <c r="D14" s="66" t="s">
        <v>218</v>
      </c>
      <c r="E14" s="67" t="s">
        <v>236</v>
      </c>
      <c r="F14" s="50" t="s">
        <v>237</v>
      </c>
      <c r="G14" s="26" t="s">
        <v>46</v>
      </c>
      <c r="H14" s="50" t="s">
        <v>238</v>
      </c>
      <c r="I14" s="50" t="s">
        <v>223</v>
      </c>
      <c r="J14" s="67" t="s">
        <v>239</v>
      </c>
    </row>
    <row r="15" ht="22" customHeight="1" spans="1:10">
      <c r="A15" s="25"/>
      <c r="B15" s="25"/>
      <c r="C15" s="25" t="s">
        <v>217</v>
      </c>
      <c r="D15" s="66" t="s">
        <v>240</v>
      </c>
      <c r="E15" s="67" t="s">
        <v>241</v>
      </c>
      <c r="F15" s="50" t="s">
        <v>220</v>
      </c>
      <c r="G15" s="26" t="s">
        <v>242</v>
      </c>
      <c r="H15" s="50" t="s">
        <v>243</v>
      </c>
      <c r="I15" s="50" t="s">
        <v>223</v>
      </c>
      <c r="J15" s="67" t="s">
        <v>244</v>
      </c>
    </row>
    <row r="16" ht="22" customHeight="1" spans="1:10">
      <c r="A16" s="25"/>
      <c r="B16" s="25"/>
      <c r="C16" s="25" t="s">
        <v>217</v>
      </c>
      <c r="D16" s="66" t="s">
        <v>240</v>
      </c>
      <c r="E16" s="67" t="s">
        <v>245</v>
      </c>
      <c r="F16" s="50" t="s">
        <v>237</v>
      </c>
      <c r="G16" s="26" t="s">
        <v>246</v>
      </c>
      <c r="H16" s="50" t="s">
        <v>243</v>
      </c>
      <c r="I16" s="50" t="s">
        <v>223</v>
      </c>
      <c r="J16" s="67" t="s">
        <v>247</v>
      </c>
    </row>
    <row r="17" ht="22" customHeight="1" spans="1:10">
      <c r="A17" s="25"/>
      <c r="B17" s="25"/>
      <c r="C17" s="25" t="s">
        <v>217</v>
      </c>
      <c r="D17" s="66" t="s">
        <v>248</v>
      </c>
      <c r="E17" s="67" t="s">
        <v>249</v>
      </c>
      <c r="F17" s="50" t="s">
        <v>220</v>
      </c>
      <c r="G17" s="26" t="s">
        <v>46</v>
      </c>
      <c r="H17" s="50" t="s">
        <v>250</v>
      </c>
      <c r="I17" s="50" t="s">
        <v>223</v>
      </c>
      <c r="J17" s="67" t="s">
        <v>251</v>
      </c>
    </row>
    <row r="18" ht="22" customHeight="1" spans="1:10">
      <c r="A18" s="25"/>
      <c r="B18" s="25"/>
      <c r="C18" s="25" t="s">
        <v>252</v>
      </c>
      <c r="D18" s="66" t="s">
        <v>253</v>
      </c>
      <c r="E18" s="67" t="s">
        <v>254</v>
      </c>
      <c r="F18" s="50" t="s">
        <v>220</v>
      </c>
      <c r="G18" s="26" t="s">
        <v>255</v>
      </c>
      <c r="H18" s="50" t="s">
        <v>256</v>
      </c>
      <c r="I18" s="50" t="s">
        <v>223</v>
      </c>
      <c r="J18" s="67" t="s">
        <v>257</v>
      </c>
    </row>
    <row r="19" ht="22" customHeight="1" spans="1:10">
      <c r="A19" s="25"/>
      <c r="B19" s="25"/>
      <c r="C19" s="25" t="s">
        <v>252</v>
      </c>
      <c r="D19" s="66" t="s">
        <v>258</v>
      </c>
      <c r="E19" s="67" t="s">
        <v>259</v>
      </c>
      <c r="F19" s="50" t="s">
        <v>220</v>
      </c>
      <c r="G19" s="26" t="s">
        <v>260</v>
      </c>
      <c r="H19" s="50" t="s">
        <v>256</v>
      </c>
      <c r="I19" s="50" t="s">
        <v>223</v>
      </c>
      <c r="J19" s="67" t="s">
        <v>261</v>
      </c>
    </row>
    <row r="20" ht="22" customHeight="1" spans="1:10">
      <c r="A20" s="25"/>
      <c r="B20" s="25"/>
      <c r="C20" s="25" t="s">
        <v>252</v>
      </c>
      <c r="D20" s="66" t="s">
        <v>258</v>
      </c>
      <c r="E20" s="67" t="s">
        <v>262</v>
      </c>
      <c r="F20" s="50" t="s">
        <v>220</v>
      </c>
      <c r="G20" s="26" t="s">
        <v>43</v>
      </c>
      <c r="H20" s="50" t="s">
        <v>263</v>
      </c>
      <c r="I20" s="50" t="s">
        <v>223</v>
      </c>
      <c r="J20" s="67" t="s">
        <v>264</v>
      </c>
    </row>
    <row r="21" ht="22" customHeight="1" spans="1:10">
      <c r="A21" s="25"/>
      <c r="B21" s="25"/>
      <c r="C21" s="25" t="s">
        <v>252</v>
      </c>
      <c r="D21" s="66" t="s">
        <v>265</v>
      </c>
      <c r="E21" s="67" t="s">
        <v>266</v>
      </c>
      <c r="F21" s="50" t="s">
        <v>267</v>
      </c>
      <c r="G21" s="26" t="s">
        <v>268</v>
      </c>
      <c r="H21" s="50" t="s">
        <v>243</v>
      </c>
      <c r="I21" s="50" t="s">
        <v>223</v>
      </c>
      <c r="J21" s="67" t="s">
        <v>269</v>
      </c>
    </row>
    <row r="22" ht="22" customHeight="1" spans="1:10">
      <c r="A22" s="25"/>
      <c r="B22" s="25"/>
      <c r="C22" s="25" t="s">
        <v>270</v>
      </c>
      <c r="D22" s="66" t="s">
        <v>271</v>
      </c>
      <c r="E22" s="67" t="s">
        <v>272</v>
      </c>
      <c r="F22" s="50" t="s">
        <v>220</v>
      </c>
      <c r="G22" s="26" t="s">
        <v>273</v>
      </c>
      <c r="H22" s="50" t="s">
        <v>243</v>
      </c>
      <c r="I22" s="50" t="s">
        <v>223</v>
      </c>
      <c r="J22" s="67" t="s">
        <v>274</v>
      </c>
    </row>
    <row r="23" ht="180" customHeight="1" spans="1:10">
      <c r="A23" s="27" t="s">
        <v>198</v>
      </c>
      <c r="B23" s="64" t="s">
        <v>275</v>
      </c>
      <c r="C23" s="25"/>
      <c r="D23" s="25"/>
      <c r="E23" s="25"/>
      <c r="F23" s="25"/>
      <c r="G23" s="25"/>
      <c r="H23" s="25"/>
      <c r="I23" s="25"/>
      <c r="J23" s="25"/>
    </row>
    <row r="24" ht="22" customHeight="1" spans="1:10">
      <c r="A24" s="25"/>
      <c r="B24" s="25"/>
      <c r="C24" s="25" t="s">
        <v>217</v>
      </c>
      <c r="D24" s="66" t="s">
        <v>218</v>
      </c>
      <c r="E24" s="67" t="s">
        <v>276</v>
      </c>
      <c r="F24" s="50" t="s">
        <v>220</v>
      </c>
      <c r="G24" s="26" t="s">
        <v>277</v>
      </c>
      <c r="H24" s="50" t="s">
        <v>230</v>
      </c>
      <c r="I24" s="50" t="s">
        <v>223</v>
      </c>
      <c r="J24" s="67" t="s">
        <v>278</v>
      </c>
    </row>
    <row r="25" ht="22" customHeight="1" spans="1:10">
      <c r="A25" s="25"/>
      <c r="B25" s="25"/>
      <c r="C25" s="25" t="s">
        <v>217</v>
      </c>
      <c r="D25" s="66" t="s">
        <v>218</v>
      </c>
      <c r="E25" s="67" t="s">
        <v>225</v>
      </c>
      <c r="F25" s="50" t="s">
        <v>220</v>
      </c>
      <c r="G25" s="26" t="s">
        <v>279</v>
      </c>
      <c r="H25" s="50" t="s">
        <v>226</v>
      </c>
      <c r="I25" s="50" t="s">
        <v>223</v>
      </c>
      <c r="J25" s="67" t="s">
        <v>280</v>
      </c>
    </row>
    <row r="26" ht="22" customHeight="1" spans="1:10">
      <c r="A26" s="25"/>
      <c r="B26" s="25"/>
      <c r="C26" s="25" t="s">
        <v>217</v>
      </c>
      <c r="D26" s="66" t="s">
        <v>240</v>
      </c>
      <c r="E26" s="67" t="s">
        <v>241</v>
      </c>
      <c r="F26" s="50" t="s">
        <v>220</v>
      </c>
      <c r="G26" s="26" t="s">
        <v>242</v>
      </c>
      <c r="H26" s="50" t="s">
        <v>243</v>
      </c>
      <c r="I26" s="50" t="s">
        <v>223</v>
      </c>
      <c r="J26" s="67" t="s">
        <v>281</v>
      </c>
    </row>
    <row r="27" ht="22" customHeight="1" spans="1:10">
      <c r="A27" s="25"/>
      <c r="B27" s="25"/>
      <c r="C27" s="25" t="s">
        <v>252</v>
      </c>
      <c r="D27" s="66" t="s">
        <v>253</v>
      </c>
      <c r="E27" s="67" t="s">
        <v>282</v>
      </c>
      <c r="F27" s="50" t="s">
        <v>220</v>
      </c>
      <c r="G27" s="26" t="s">
        <v>283</v>
      </c>
      <c r="H27" s="50" t="s">
        <v>256</v>
      </c>
      <c r="I27" s="50" t="s">
        <v>223</v>
      </c>
      <c r="J27" s="67" t="s">
        <v>284</v>
      </c>
    </row>
    <row r="28" ht="22" customHeight="1" spans="1:10">
      <c r="A28" s="25"/>
      <c r="B28" s="25"/>
      <c r="C28" s="25" t="s">
        <v>270</v>
      </c>
      <c r="D28" s="66" t="s">
        <v>271</v>
      </c>
      <c r="E28" s="67" t="s">
        <v>272</v>
      </c>
      <c r="F28" s="50" t="s">
        <v>220</v>
      </c>
      <c r="G28" s="26" t="s">
        <v>273</v>
      </c>
      <c r="H28" s="50" t="s">
        <v>243</v>
      </c>
      <c r="I28" s="50" t="s">
        <v>223</v>
      </c>
      <c r="J28" s="67" t="s">
        <v>285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" right="0" top="0.393055555555556" bottom="0" header="0.393055555555556" footer="0"/>
  <pageSetup paperSize="1" scale="63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杨瑜</cp:lastModifiedBy>
  <dcterms:created xsi:type="dcterms:W3CDTF">2025-01-23T07:35:00Z</dcterms:created>
  <dcterms:modified xsi:type="dcterms:W3CDTF">2025-07-18T10:08:40Z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86FD2D2B763043E5B78BCB8449586607_13</vt:lpwstr>
  </property>
  <property fmtid="{D5CDD505-2E9C-101B-9397-08002B2CF9AE}" pid="3" name="KSOProductBuildVer">
    <vt:lpwstr>2052-12.1.0.18276</vt:lpwstr>
  </property>
</Properties>
</file>