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85" firstSheet="1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<sst xmlns="http://schemas.openxmlformats.org/spreadsheetml/2006/main" count="332">
  <si>
    <t>预算01-1表</t>
  </si>
  <si>
    <t>2026年部门财务收支预算总表</t>
  </si>
  <si>
    <t>单位名称：通海县融媒体中心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</si>
  <si>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</si>
  <si>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</si>
  <si>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</si>
  <si>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</si>
  <si>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</si>
  <si>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</si>
  <si>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</si>
  <si>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</si>
  <si>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</si>
  <si>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</si>
  <si>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</si>
  <si>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</si>
  <si>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</si>
  <si>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</si>
  <si>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</si>
  <si>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</si>
  <si>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</si>
  <si>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</si>
  <si>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</si>
  <si>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</si>
  <si>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</si>
  <si>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</si>
  <si>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</si>
  <si>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</si>
  <si>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</si>
  <si>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</si>
  <si>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</si>
  <si>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</si>
  <si>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</si>
  <si>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</si>
  <si>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</si>
  <si>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</si>
  <si>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</si>
  <si>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</si>
  <si>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</si>
  <si>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</si>
  <si>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</si>
  <si>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</si>
  <si>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</si>
  <si>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</si>
  <si>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</si>
  <si>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</si>
  <si>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</si>
  <si>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</si>
  <si>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</si>
  <si>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</si>
  <si>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</si>
  <si>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</si>
  <si>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</si>
  <si>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</si>
  <si>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</si>
  <si>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</si>
  <si>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</si>
  <si>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416</t>
  </si>
  <si>
    <t>通海县融媒体中心</t>
  </si>
  <si>
    <t>416001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</si>
  <si>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</si>
  <si>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</si>
  <si>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</si>
  <si>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</si>
  <si>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</si>
  <si>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</si>
  <si>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</si>
  <si>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</si>
  <si>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</si>
  <si>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</si>
  <si>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</si>
  <si>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</si>
  <si>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</si>
  <si>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</si>
  <si>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</si>
  <si>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</si>
  <si>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</si>
  <si>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</si>
  <si>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</si>
  <si>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</si>
  <si>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</si>
  <si>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</si>
  <si>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</si>
  <si>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</si>
  <si>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</si>
  <si>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</si>
  <si>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</si>
  <si>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</si>
  <si>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</si>
  <si>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</si>
  <si>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</si>
  <si>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</si>
  <si>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</si>
  <si>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</si>
  <si>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</si>
  <si>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</si>
  <si>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</si>
  <si>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</si>
  <si>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</si>
  <si>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</si>
  <si>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</si>
  <si>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</si>
  <si>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</si>
  <si>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</si>
  <si>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</si>
  <si>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</si>
  <si>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</si>
  <si>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</si>
  <si>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</si>
  <si>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</si>
  <si>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</si>
  <si>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</si>
  <si>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</si>
  <si>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</si>
  <si>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</si>
  <si>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</si>
  <si>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</si>
  <si>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</si>
  <si>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</si>
  <si>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</si>
  <si>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</si>
  <si>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</si>
  <si>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</si>
  <si>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</si>
  <si>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</si>
  <si>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</si>
  <si>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</si>
  <si>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</si>
  <si>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</si>
  <si>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</si>
  <si>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</si>
  <si>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</si>
  <si>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</si>
  <si>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</si>
  <si>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</si>
  <si>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</si>
  <si>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</si>
  <si>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</si>
  <si>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</si>
  <si>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</si>
  <si>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</si>
  <si>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</si>
  <si>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</si>
  <si>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</si>
  <si>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</si>
  <si>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</si>
  <si>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</si>
  <si>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</si>
  <si>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530423210000000004576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</si>
  <si>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</si>
  <si>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</si>
  <si>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</si>
  <si>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</si>
  <si>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</si>
  <si>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</si>
  <si>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</si>
  <si>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530423210000000004577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</si>
  <si>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</si>
  <si>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</si>
  <si>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</si>
  <si>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</si>
  <si>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</si>
  <si>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</si>
  <si>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</si>
  <si>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</si>
  <si>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</si>
  <si>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530423210000000004578</t>
  </si>
  <si>
    <t>30113</t>
  </si>
  <si>
    <t>530423210000000004579</t>
  </si>
  <si>
    <t>对个人和家庭的补助</t>
  </si>
  <si>
    <t>30305</t>
  </si>
  <si>
    <t>生活补助</t>
  </si>
  <si>
    <t>530423210000000004583</t>
  </si>
  <si>
    <t>工会经费</t>
  </si>
  <si>
    <t>30228</t>
  </si>
  <si>
    <t>530423210000000004584</t>
  </si>
  <si>
    <t>一般公共经费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</si>
  <si>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</si>
  <si>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</si>
  <si>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</si>
  <si>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</si>
  <si>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</si>
  <si>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</si>
  <si>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</si>
  <si>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</si>
  <si>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</si>
  <si>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</si>
  <si>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</si>
  <si>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</si>
  <si>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530423221100000481492</t>
  </si>
  <si>
    <t>30217</t>
  </si>
  <si>
    <t>530423231100001483616</t>
  </si>
  <si>
    <t>事业人员奖励性绩效工资增量</t>
  </si>
  <si>
    <t>530423231100001483617</t>
  </si>
  <si>
    <t>人员经费预留</t>
  </si>
  <si>
    <t>30199</t>
  </si>
  <si>
    <t>其他工资福利支出</t>
  </si>
  <si>
    <t>530423231100001483618</t>
  </si>
  <si>
    <t>福利费经费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</si>
  <si>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</si>
  <si>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</si>
  <si>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</si>
  <si>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</si>
  <si>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</si>
  <si>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</si>
  <si>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</si>
  <si>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广电大楼电费专项资金</t>
  </si>
  <si>
    <t>313 事业发展类</t>
  </si>
  <si>
    <t>530423241100002100791</t>
  </si>
  <si>
    <t>30206</t>
  </si>
  <si>
    <t>电费</t>
  </si>
  <si>
    <t>30213</t>
  </si>
  <si>
    <t>维修（护）费</t>
  </si>
  <si>
    <t>30227</t>
  </si>
  <si>
    <t>委托业务费</t>
  </si>
  <si>
    <t>与玉溪日报社合作项目专项资金</t>
  </si>
  <si>
    <t>530423200000000001046</t>
  </si>
  <si>
    <t>自有资金</t>
  </si>
  <si>
    <t>530423261100004963210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</si>
  <si>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</si>
  <si>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</si>
  <si>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</si>
  <si>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</si>
  <si>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</si>
  <si>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</si>
  <si>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</si>
  <si>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</si>
  <si>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</si>
  <si>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</si>
  <si>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</si>
  <si>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</si>
  <si>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为加强和突出对外宣传工作，拓宽通海县经济社会发展亮点工作、经验做法、人文景观宣传渠道，提高宣传工作质效，赋能通海高质量发展，融媒体中心与玉溪日报社合作，通过在“玉溪+”APP首页设置链接入口，在《县区周刊.通海新闻》和《玉溪日报》刊发图文、短视频等全媒体产品，达到年发布稿件数量&gt;=900篇，错漏率&lt;=0，及时性&lt;=2天，宣传内容被国家级相关媒体、网络等采用&gt;=20篇，群众满意度&gt;=90%，全方位展示通海经济社会发展取得的新成就、新经验，进一步打造对外宣传工作的新格局，提高通海县对外的新形象和知名度。
</t>
  </si>
  <si>
    <t>产出指标</t>
  </si>
  <si>
    <t>数量指标</t>
  </si>
  <si>
    <t>发布稿件数量</t>
  </si>
  <si>
    <t>&gt;=</t>
  </si>
  <si>
    <t>900</t>
  </si>
  <si>
    <t>篇</t>
  </si>
  <si>
    <t>定量指标</t>
  </si>
  <si>
    <t>反映通过相关媒体、网络等发布或推送稿件的篇数情况。</t>
  </si>
  <si>
    <t>质量指标</t>
  </si>
  <si>
    <t>错漏率</t>
  </si>
  <si>
    <t>&lt;=</t>
  </si>
  <si>
    <t>0</t>
  </si>
  <si>
    <t>%</t>
  </si>
  <si>
    <t>错漏率=发生错漏的宣传信息条数/发布信息总条数*100%</t>
  </si>
  <si>
    <t>时效指标</t>
  </si>
  <si>
    <t>及时性</t>
  </si>
  <si>
    <t>天</t>
  </si>
  <si>
    <t>反映事实发生与作为宣传事实发生之间的时间差距情况。</t>
  </si>
  <si>
    <t>效益指标</t>
  </si>
  <si>
    <t>社会效益</t>
  </si>
  <si>
    <t>国家媒体采用数</t>
  </si>
  <si>
    <t>20</t>
  </si>
  <si>
    <t>次</t>
  </si>
  <si>
    <t>反映宣传内容被国家级相关媒体、网络等采用的数量情况。</t>
  </si>
  <si>
    <t>满意度指标</t>
  </si>
  <si>
    <t>服务对象满意度</t>
  </si>
  <si>
    <t>群众满意度</t>
  </si>
  <si>
    <t>90</t>
  </si>
  <si>
    <t>被调查对象对该项目的满意人数/被调查总人数*100%</t>
  </si>
  <si>
    <t xml:space="preserve">  为使广播电视中心大楼正常运行和网络视听节目采、编、制作、播出和发布，保障无线发射机房、播出机房、演播室、综合演播厅、节目制作室、配音室等各种功能用房的正常运行，使技术保障系统、基础设施和辅助设施正常运行以及无线覆盖公共文化服务、通海县应急广播平台等各项工作顺利进行，需要每月按时缴纳电费、每年媒体融合系统网络安全等级保护需测评、广电大楼消防系统需维护保养，从而保障宣传工作的顺利开展。
    完成广播电视播出及转播36100小时，其中：播出自办电视节目播出大约4500小时，本台调频和中波广播发射大约4400小时，无线转播地面数字电视节目中央12套节目、云南卫视共5200小时，转播中央人民广播电台（中国之声）播出、云南新闻广播、玉溪两套广播22000小时。顺利完成各项播出，无安全播出事故发生。
   宣传达到在各种媒体平台年发布稿件数量&gt;=1500篇，错漏率&lt;=0，及时性&lt;=2天，宣传内容被国家级相关媒体、网络等采用&gt;=20篇，群众满意度&gt;=90%，全力讲好通海故事，传播通海好声音，主动将全县的重点工作和亮点工作融入省、市对外宣传工作的“大盘子”中进行宣传。
    通过定期开展网络安全等级评估，及时知悉中心服务流程、技术手段、数据存储等环节是否存在安全隐患，确保服务在提供过程中不会泄露客户敏感信息或遭受外部攻击。检查中心安播系统、宣传平台是否遵守国家相关法律法规和行业标准，确保其服务合法合规。针对评估中发现的问题，服务机构需要制定并实施相应的改进措施，以提高服务的安全性和合规性。
   客户端“礼乐名邦”App是通海县融媒体中心落实中央把县级融媒体中心建成“主流舆论阵地、综合服务平台、社区信息枢纽 ”部署要求的重要载体，涵盖媒体服务、政务服务、民生服务、党建服务等功能，可将我县辖区内各自为阵的宣传服务平台聚合为官方植入。</t>
  </si>
  <si>
    <t>1500</t>
  </si>
  <si>
    <t>用利广播、电视、微信等多种宣传渠道发布的稿件数量。</t>
  </si>
  <si>
    <t>广播电视播出及转播时长</t>
  </si>
  <si>
    <t>36100</t>
  </si>
  <si>
    <t>小时</t>
  </si>
  <si>
    <t xml:space="preserve"> 完成广播电视播出及转播时长36100小时，其中：播出自办电视节目播出大约4500小时，本台调频和中波广播发射大约4400小时，无线转播地面数字电视节目中央12套节目、云南卫视共5200小时，转播中央人民广播电台（中国之声）播出、云南新闻广播、玉溪两套广播22000小时。</t>
  </si>
  <si>
    <t>稿件发布及时性</t>
  </si>
  <si>
    <t>保障通海县级广播电视节目无线覆盖公共文化服务、通海县应急广播平台运行、通海县广播电视节目采集、编辑、制作、播出及网络视听节目发布等各项工作顺利进行；加强与中央、省、市主流媒体的深度合作，构建起外宣合作平台，中央主流媒体新华社、中央电视台、新华网、人民网、学习强国等刊发正面宣传通海各项重点工作的新闻稿件、讯息、短视频。为通海县人民群众提供县级广播电视节目无线覆盖公共文化服务，应急广播日常宣传和应急服务。</t>
  </si>
  <si>
    <t>稿件发布时长</t>
  </si>
  <si>
    <t>预算06表</t>
  </si>
  <si>
    <t>2026年部门政府性基金预算支出预算表</t>
  </si>
  <si>
    <t>政府性基金预算支出</t>
  </si>
  <si>
    <t>备注：本单位无此事项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</si>
  <si>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</si>
  <si>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</si>
  <si>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</si>
  <si>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</si>
  <si>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</si>
  <si>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</si>
  <si>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</si>
  <si>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</si>
  <si>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</si>
  <si>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</si>
  <si>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</si>
  <si>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</si>
  <si>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机动车辆用油</t>
  </si>
  <si>
    <t>升</t>
  </si>
  <si>
    <t>车辆维修和保养服务</t>
  </si>
  <si>
    <t>辆</t>
  </si>
  <si>
    <t>机动车辆保险费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</si>
  <si>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</si>
  <si>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</si>
  <si>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</si>
  <si>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</si>
  <si>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</si>
  <si>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</si>
  <si>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</si>
  <si>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单位名称：通海县融媒体中心"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</si>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</sst>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178" formatCode="#,##0;\-#,##0;;@"/>
    <numFmt numFmtId="179" formatCode="hh:mm:ss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#,##0.00;\-#,##0.0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5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19" fillId="14" borderId="9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0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  <xf numFmtId="179" fontId="2" fillId="0" borderId="1">
      <alignment horizontal="right" vertical="center"/>
    </xf>
    <xf numFmtId="178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0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8" fontId="2" fillId="0" borderId="1" xfId="56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78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80" fontId="2" fillId="0" borderId="1" xfId="53" applyNumberFormat="1" applyFont="1" applyBorder="1" applyAlignment="1">
      <alignment horizontal="right" vertical="center" wrapText="1"/>
    </xf>
    <xf numFmtId="180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8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80" fontId="2" fillId="0" borderId="1" xfId="0" applyNumberFormat="1" applyFont="1" applyBorder="1" applyAlignment="1">
      <alignment horizontal="left" vertical="center" wrapText="1"/>
    </xf>
    <xf numFmtId="180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22"/>
  <sheetViews>
    <sheetView showZeros="0" topLeftCell="A3" workbookViewId="0">
      <selection activeCell="A2" sqref="A2:D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3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6219451.91</v>
      </c>
      <c r="C7" s="14" t="str">
        <f>"一"&amp;"、"&amp;"文化旅游体育与传媒支出"</f>
        <v>一、文化旅游体育与传媒支出</v>
      </c>
      <c r="D7" s="16">
        <v>4476631.8</v>
      </c>
    </row>
    <row r="8" ht="22.5" customHeight="1" spans="1:4">
      <c r="A8" s="14" t="s">
        <v>10</v>
      </c>
      <c r="B8" s="16"/>
      <c r="C8" s="14" t="str">
        <f>"二"&amp;"、"&amp;"社会保障和就业支出"</f>
        <v>二、社会保障和就业支出</v>
      </c>
      <c r="D8" s="16">
        <v>789628.8</v>
      </c>
    </row>
    <row r="9" ht="22.5" customHeight="1" spans="1:4">
      <c r="A9" s="14" t="s">
        <v>11</v>
      </c>
      <c r="B9" s="16"/>
      <c r="C9" s="14" t="str">
        <f>"三"&amp;"、"&amp;"卫生健康支出"</f>
        <v>三、卫生健康支出</v>
      </c>
      <c r="D9" s="16">
        <v>540963.31</v>
      </c>
    </row>
    <row r="10" ht="22.5" customHeight="1" spans="1:4">
      <c r="A10" s="14" t="s">
        <v>12</v>
      </c>
      <c r="B10" s="16"/>
      <c r="C10" s="14" t="str">
        <f>"四"&amp;"、"&amp;"住房保障支出"</f>
        <v>四、住房保障支出</v>
      </c>
      <c r="D10" s="16">
        <v>414228</v>
      </c>
    </row>
    <row r="11" ht="22.5" customHeight="1" spans="1:4">
      <c r="A11" s="14" t="s">
        <v>13</v>
      </c>
      <c r="B11" s="16">
        <v>2000</v>
      </c>
      <c r="C11" s="14"/>
      <c r="D11" s="16"/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64" t="s">
        <v>17</v>
      </c>
      <c r="B15" s="16"/>
      <c r="C15" s="67"/>
      <c r="D15" s="16"/>
    </row>
    <row r="16" ht="22.5" customHeight="1" spans="1:4">
      <c r="A16" s="64" t="s">
        <v>18</v>
      </c>
      <c r="B16" s="16">
        <v>2000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19</v>
      </c>
      <c r="B18" s="66">
        <v>6221451.91</v>
      </c>
      <c r="C18" s="67" t="s">
        <v>20</v>
      </c>
      <c r="D18" s="66">
        <v>6221451.91</v>
      </c>
    </row>
    <row r="19" ht="22.5" customHeight="1" spans="1:4">
      <c r="A19" s="74" t="s">
        <v>21</v>
      </c>
      <c r="B19" s="16"/>
      <c r="C19" s="75" t="s">
        <v>22</v>
      </c>
      <c r="D19" s="45"/>
    </row>
    <row r="20" ht="22.5" customHeight="1" spans="1:4">
      <c r="A20" s="64" t="s">
        <v>23</v>
      </c>
      <c r="B20" s="66"/>
      <c r="C20" s="64" t="s">
        <v>23</v>
      </c>
      <c r="D20" s="66"/>
    </row>
    <row r="21" ht="22.5" customHeight="1" spans="1:4">
      <c r="A21" s="64" t="s">
        <v>24</v>
      </c>
      <c r="B21" s="66"/>
      <c r="C21" s="64" t="s">
        <v>25</v>
      </c>
      <c r="D21" s="66"/>
    </row>
    <row r="22" ht="22.5" customHeight="1" spans="1:4">
      <c r="A22" s="65" t="s">
        <v>26</v>
      </c>
      <c r="B22" s="66">
        <v>6221451.91</v>
      </c>
      <c r="C22" s="67" t="s">
        <v>27</v>
      </c>
      <c r="D22" s="66">
        <v>6221451.91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10"/>
  <sheetViews>
    <sheetView showZeros="0" workbookViewId="0">
      <selection activeCell="A10" sqref="A1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270</v>
      </c>
    </row>
    <row r="2" ht="37.5" customHeight="1" spans="1:6">
      <c r="A2" s="3" t="s">
        <v>271</v>
      </c>
      <c r="B2" s="3"/>
      <c r="C2" s="3"/>
      <c r="D2" s="3"/>
      <c r="E2" s="3"/>
      <c r="F2" s="3"/>
    </row>
    <row r="3" ht="18.75" customHeight="1" spans="1:6">
      <c r="A3" s="40" t="s">
        <v>2</v>
      </c>
      <c r="B3" s="40"/>
      <c r="C3" s="40"/>
      <c r="D3" s="41"/>
      <c r="E3" s="41"/>
      <c r="F3" s="42" t="s">
        <v>30</v>
      </c>
    </row>
    <row r="4" ht="18.75" customHeight="1" spans="1:6">
      <c r="A4" s="12" t="s">
        <v>131</v>
      </c>
      <c r="B4" s="12" t="s">
        <v>61</v>
      </c>
      <c r="C4" s="12" t="s">
        <v>62</v>
      </c>
      <c r="D4" s="43" t="s">
        <v>272</v>
      </c>
      <c r="E4" s="43"/>
      <c r="F4" s="43"/>
    </row>
    <row r="5" ht="18.75" customHeight="1" spans="1:6">
      <c r="A5" s="12" t="s">
        <v>61</v>
      </c>
      <c r="B5" s="12" t="s">
        <v>61</v>
      </c>
      <c r="C5" s="12" t="s">
        <v>62</v>
      </c>
      <c r="D5" s="43" t="s">
        <v>35</v>
      </c>
      <c r="E5" s="43" t="s">
        <v>65</v>
      </c>
      <c r="F5" s="43" t="s">
        <v>66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103</v>
      </c>
      <c r="B8" s="44"/>
      <c r="C8" s="44"/>
      <c r="D8" s="45"/>
      <c r="E8" s="45"/>
      <c r="F8" s="45"/>
    </row>
    <row r="10" customHeight="1" spans="1:1">
      <c r="A10" t="s">
        <v>273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12"/>
  <sheetViews>
    <sheetView showZeros="0" workbookViewId="0">
      <selection activeCell="A3" sqref="A3:M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274</v>
      </c>
    </row>
    <row r="2" ht="45" customHeight="1" spans="1:17">
      <c r="A2" s="28" t="s">
        <v>275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276</v>
      </c>
      <c r="B4" s="21" t="s">
        <v>277</v>
      </c>
      <c r="C4" s="21" t="s">
        <v>278</v>
      </c>
      <c r="D4" s="21" t="s">
        <v>279</v>
      </c>
      <c r="E4" s="21" t="s">
        <v>280</v>
      </c>
      <c r="F4" s="21" t="s">
        <v>281</v>
      </c>
      <c r="G4" s="21" t="s">
        <v>138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282</v>
      </c>
      <c r="B5" s="21" t="s">
        <v>277</v>
      </c>
      <c r="C5" s="21" t="s">
        <v>278</v>
      </c>
      <c r="D5" s="21" t="s">
        <v>279</v>
      </c>
      <c r="E5" s="21" t="s">
        <v>280</v>
      </c>
      <c r="F5" s="21" t="s">
        <v>281</v>
      </c>
      <c r="G5" s="21" t="s">
        <v>33</v>
      </c>
      <c r="H5" s="21" t="s">
        <v>36</v>
      </c>
      <c r="I5" s="21" t="s">
        <v>283</v>
      </c>
      <c r="J5" s="21" t="s">
        <v>284</v>
      </c>
      <c r="K5" s="21" t="s">
        <v>39</v>
      </c>
      <c r="L5" s="21" t="s">
        <v>285</v>
      </c>
      <c r="M5" s="21" t="s">
        <v>64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38" t="s">
        <v>44</v>
      </c>
      <c r="P6" s="38" t="s">
        <v>45</v>
      </c>
      <c r="Q6" s="38" t="s">
        <v>46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4" t="s">
        <v>175</v>
      </c>
      <c r="B8" s="22"/>
      <c r="C8" s="22"/>
      <c r="D8" s="35"/>
      <c r="E8" s="35"/>
      <c r="F8" s="35">
        <v>41000</v>
      </c>
      <c r="G8" s="35">
        <v>41000</v>
      </c>
      <c r="H8" s="35">
        <v>41000</v>
      </c>
      <c r="I8" s="35"/>
      <c r="J8" s="31"/>
      <c r="K8" s="31"/>
      <c r="L8" s="35"/>
      <c r="M8" s="35"/>
      <c r="N8" s="35"/>
      <c r="O8" s="35"/>
      <c r="P8" s="35"/>
      <c r="Q8" s="35"/>
    </row>
    <row r="9" ht="20.25" customHeight="1" spans="1:17">
      <c r="A9" s="22"/>
      <c r="B9" s="22" t="s">
        <v>286</v>
      </c>
      <c r="C9" s="22" t="str">
        <f>"C23120302"&amp;"  "&amp;"车辆加油、添加燃料服务"</f>
        <v>C23120302  车辆加油、添加燃料服务</v>
      </c>
      <c r="D9" s="36" t="s">
        <v>287</v>
      </c>
      <c r="E9" s="23">
        <v>2000</v>
      </c>
      <c r="F9" s="35">
        <v>20000</v>
      </c>
      <c r="G9" s="35">
        <v>20000</v>
      </c>
      <c r="H9" s="31">
        <v>20000</v>
      </c>
      <c r="I9" s="31"/>
      <c r="J9" s="31"/>
      <c r="K9" s="31"/>
      <c r="L9" s="35"/>
      <c r="M9" s="35"/>
      <c r="N9" s="35"/>
      <c r="O9" s="35"/>
      <c r="P9" s="35"/>
      <c r="Q9" s="35"/>
    </row>
    <row r="10" ht="20.25" customHeight="1" spans="1:17">
      <c r="A10" s="22"/>
      <c r="B10" s="22" t="s">
        <v>288</v>
      </c>
      <c r="C10" s="22" t="str">
        <f>"C23120301"&amp;"  "&amp;"车辆维修和保养服务"</f>
        <v>C23120301  车辆维修和保养服务</v>
      </c>
      <c r="D10" s="36" t="s">
        <v>289</v>
      </c>
      <c r="E10" s="23">
        <v>3</v>
      </c>
      <c r="F10" s="35">
        <v>15000</v>
      </c>
      <c r="G10" s="35">
        <v>15000</v>
      </c>
      <c r="H10" s="31">
        <v>15000</v>
      </c>
      <c r="I10" s="31"/>
      <c r="J10" s="31"/>
      <c r="K10" s="31"/>
      <c r="L10" s="35"/>
      <c r="M10" s="35"/>
      <c r="N10" s="35"/>
      <c r="O10" s="35"/>
      <c r="P10" s="35"/>
      <c r="Q10" s="35"/>
    </row>
    <row r="11" ht="20.25" customHeight="1" spans="1:17">
      <c r="A11" s="22"/>
      <c r="B11" s="22" t="s">
        <v>290</v>
      </c>
      <c r="C11" s="22" t="str">
        <f>"C1804010201"&amp;"  "&amp;"机动车保险服务"</f>
        <v>C1804010201  机动车保险服务</v>
      </c>
      <c r="D11" s="36" t="s">
        <v>289</v>
      </c>
      <c r="E11" s="23">
        <v>3</v>
      </c>
      <c r="F11" s="35">
        <v>6000</v>
      </c>
      <c r="G11" s="35">
        <v>6000</v>
      </c>
      <c r="H11" s="31">
        <v>6000</v>
      </c>
      <c r="I11" s="31"/>
      <c r="J11" s="31"/>
      <c r="K11" s="31"/>
      <c r="L11" s="35"/>
      <c r="M11" s="35"/>
      <c r="N11" s="35"/>
      <c r="O11" s="35"/>
      <c r="P11" s="35"/>
      <c r="Q11" s="35"/>
    </row>
    <row r="12" ht="20.25" customHeight="1" spans="1:17">
      <c r="A12" s="23" t="s">
        <v>33</v>
      </c>
      <c r="B12" s="23"/>
      <c r="C12" s="23"/>
      <c r="D12" s="36"/>
      <c r="E12" s="36"/>
      <c r="F12" s="35">
        <v>41000</v>
      </c>
      <c r="G12" s="35">
        <v>41000</v>
      </c>
      <c r="H12" s="35">
        <v>41000</v>
      </c>
      <c r="I12" s="35"/>
      <c r="J12" s="35"/>
      <c r="K12" s="35"/>
      <c r="L12" s="35"/>
      <c r="M12" s="35"/>
      <c r="N12" s="35"/>
      <c r="O12" s="35"/>
      <c r="P12" s="35"/>
      <c r="Q12" s="35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2"/>
  <sheetViews>
    <sheetView showZeros="0" workbookViewId="0">
      <selection activeCell="A12" sqref="A1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291</v>
      </c>
    </row>
    <row r="2" ht="45" customHeight="1" spans="1:14">
      <c r="A2" s="28" t="s">
        <v>292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29" t="s">
        <v>276</v>
      </c>
      <c r="B4" s="29" t="s">
        <v>293</v>
      </c>
      <c r="C4" s="29" t="s">
        <v>294</v>
      </c>
      <c r="D4" s="29" t="s">
        <v>138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282</v>
      </c>
      <c r="B5" s="29"/>
      <c r="C5" s="29" t="s">
        <v>295</v>
      </c>
      <c r="D5" s="29" t="s">
        <v>33</v>
      </c>
      <c r="E5" s="29" t="s">
        <v>36</v>
      </c>
      <c r="F5" s="29" t="s">
        <v>283</v>
      </c>
      <c r="G5" s="29" t="s">
        <v>284</v>
      </c>
      <c r="H5" s="29" t="s">
        <v>39</v>
      </c>
      <c r="I5" s="29" t="s">
        <v>285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35</v>
      </c>
      <c r="F6" s="29"/>
      <c r="G6" s="29"/>
      <c r="H6" s="29"/>
      <c r="I6" s="29" t="s">
        <v>35</v>
      </c>
      <c r="J6" s="29" t="s">
        <v>42</v>
      </c>
      <c r="K6" s="29" t="s">
        <v>43</v>
      </c>
      <c r="L6" s="32" t="s">
        <v>44</v>
      </c>
      <c r="M6" s="32" t="s">
        <v>45</v>
      </c>
      <c r="N6" s="32" t="s">
        <v>46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0.25" customHeight="1" spans="1:14">
      <c r="A10" s="23" t="s">
        <v>33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2" customHeight="1" spans="1:1">
      <c r="A12" t="s">
        <v>273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0"/>
  <sheetViews>
    <sheetView showZeros="0" workbookViewId="0">
      <selection activeCell="A10" sqref="A10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296</v>
      </c>
    </row>
    <row r="2" ht="45.15" customHeight="1" spans="1:14">
      <c r="A2" s="24" t="s">
        <v>297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">
        <v>298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30</v>
      </c>
    </row>
    <row r="4" ht="22.5" customHeight="1" spans="1:14">
      <c r="A4" s="27" t="s">
        <v>299</v>
      </c>
      <c r="B4" s="27" t="s">
        <v>138</v>
      </c>
      <c r="C4" s="27"/>
      <c r="D4" s="27"/>
      <c r="E4" s="27" t="s">
        <v>300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33</v>
      </c>
      <c r="C5" s="27" t="s">
        <v>36</v>
      </c>
      <c r="D5" s="27" t="s">
        <v>283</v>
      </c>
      <c r="E5" s="27" t="s">
        <v>301</v>
      </c>
      <c r="F5" s="27" t="s">
        <v>302</v>
      </c>
      <c r="G5" s="27" t="s">
        <v>303</v>
      </c>
      <c r="H5" s="27" t="s">
        <v>304</v>
      </c>
      <c r="I5" s="27" t="s">
        <v>305</v>
      </c>
      <c r="J5" s="27" t="s">
        <v>306</v>
      </c>
      <c r="K5" s="27" t="s">
        <v>307</v>
      </c>
      <c r="L5" s="27" t="s">
        <v>308</v>
      </c>
      <c r="M5" s="27" t="s">
        <v>309</v>
      </c>
      <c r="N5" s="27" t="s">
        <v>310</v>
      </c>
    </row>
    <row r="6" ht="18.75" customHeight="1" spans="1:14">
      <c r="A6" s="23" t="s">
        <v>47</v>
      </c>
      <c r="B6" s="23" t="s">
        <v>48</v>
      </c>
      <c r="C6" s="23" t="s">
        <v>49</v>
      </c>
      <c r="D6" s="23" t="s">
        <v>50</v>
      </c>
      <c r="E6" s="23" t="s">
        <v>51</v>
      </c>
      <c r="F6" s="23" t="s">
        <v>52</v>
      </c>
      <c r="G6" s="23" t="s">
        <v>53</v>
      </c>
      <c r="H6" s="23" t="s">
        <v>54</v>
      </c>
      <c r="I6" s="23" t="s">
        <v>55</v>
      </c>
      <c r="J6" s="23" t="s">
        <v>72</v>
      </c>
      <c r="K6" s="23" t="s">
        <v>311</v>
      </c>
      <c r="L6" s="23" t="s">
        <v>312</v>
      </c>
      <c r="M6" s="23" t="s">
        <v>313</v>
      </c>
      <c r="N6" s="23" t="s">
        <v>314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10" customHeight="1" spans="1:1">
      <c r="A10" t="s">
        <v>273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9"/>
  <sheetViews>
    <sheetView showZeros="0" workbookViewId="0">
      <selection activeCell="A9" sqref="A9"/>
    </sheetView>
  </sheetViews>
  <sheetFormatPr defaultColWidth="8.85" defaultRowHeight="15" customHeight="1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315</v>
      </c>
    </row>
    <row r="2" ht="52.05" customHeight="1" spans="1:10">
      <c r="A2" s="24" t="s">
        <v>316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220</v>
      </c>
      <c r="B4" s="21" t="s">
        <v>221</v>
      </c>
      <c r="C4" s="21" t="s">
        <v>222</v>
      </c>
      <c r="D4" s="21" t="s">
        <v>223</v>
      </c>
      <c r="E4" s="21" t="s">
        <v>224</v>
      </c>
      <c r="F4" s="21" t="s">
        <v>225</v>
      </c>
      <c r="G4" s="21" t="s">
        <v>226</v>
      </c>
      <c r="H4" s="21" t="s">
        <v>227</v>
      </c>
      <c r="I4" s="21" t="s">
        <v>228</v>
      </c>
      <c r="J4" s="21" t="s">
        <v>229</v>
      </c>
    </row>
    <row r="5" ht="18.75" customHeight="1" spans="1:10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21" t="s">
        <v>55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9" customHeight="1" spans="1:1">
      <c r="A9" t="s">
        <v>273</v>
      </c>
    </row>
  </sheetData>
  <mergeCells count="2">
    <mergeCell ref="A2:J2"/>
    <mergeCell ref="A3:C3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317</v>
      </c>
    </row>
    <row r="2" ht="41.4" customHeight="1" spans="1:8">
      <c r="A2" s="20" t="s">
        <v>318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131</v>
      </c>
      <c r="B4" s="21" t="s">
        <v>319</v>
      </c>
      <c r="C4" s="21" t="s">
        <v>320</v>
      </c>
      <c r="D4" s="21" t="s">
        <v>321</v>
      </c>
      <c r="E4" s="21" t="s">
        <v>279</v>
      </c>
      <c r="F4" s="21" t="s">
        <v>322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280</v>
      </c>
      <c r="G5" s="21" t="s">
        <v>323</v>
      </c>
      <c r="H5" s="21" t="s">
        <v>324</v>
      </c>
    </row>
    <row r="6" ht="18.75" customHeight="1" spans="1:8">
      <c r="A6" s="21" t="s">
        <v>47</v>
      </c>
      <c r="B6" s="21" t="s">
        <v>48</v>
      </c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9" customHeight="1" spans="1:1">
      <c r="A9" t="s">
        <v>273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K12"/>
  <sheetViews>
    <sheetView showZeros="0" topLeftCell="A3" workbookViewId="0">
      <selection activeCell="A12" sqref="A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325</v>
      </c>
    </row>
    <row r="2" ht="45" customHeight="1" spans="1:11">
      <c r="A2" s="3" t="s">
        <v>326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200</v>
      </c>
      <c r="B4" s="12" t="s">
        <v>133</v>
      </c>
      <c r="C4" s="12" t="s">
        <v>201</v>
      </c>
      <c r="D4" s="12" t="s">
        <v>134</v>
      </c>
      <c r="E4" s="12" t="s">
        <v>135</v>
      </c>
      <c r="F4" s="12" t="s">
        <v>202</v>
      </c>
      <c r="G4" s="12" t="s">
        <v>137</v>
      </c>
      <c r="H4" s="12" t="s">
        <v>33</v>
      </c>
      <c r="I4" s="12" t="s">
        <v>327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1">
      <c r="A12" t="s">
        <v>273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0"/>
  <sheetViews>
    <sheetView showZeros="0" workbookViewId="0">
      <selection activeCell="A3" sqref="A3:D3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328</v>
      </c>
    </row>
    <row r="2" ht="45" customHeight="1" spans="1:7">
      <c r="A2" s="3" t="s">
        <v>329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201</v>
      </c>
      <c r="B4" s="6" t="s">
        <v>200</v>
      </c>
      <c r="C4" s="6" t="s">
        <v>133</v>
      </c>
      <c r="D4" s="6" t="s">
        <v>330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57</v>
      </c>
      <c r="B8" s="8" t="s">
        <v>206</v>
      </c>
      <c r="C8" s="9" t="s">
        <v>205</v>
      </c>
      <c r="D8" s="8" t="s">
        <v>331</v>
      </c>
      <c r="E8" s="10">
        <v>90000</v>
      </c>
      <c r="F8" s="10"/>
      <c r="G8" s="10"/>
    </row>
    <row r="9" ht="20.25" customHeight="1" spans="1:7">
      <c r="A9" s="8" t="s">
        <v>57</v>
      </c>
      <c r="B9" s="8" t="s">
        <v>206</v>
      </c>
      <c r="C9" s="9" t="s">
        <v>214</v>
      </c>
      <c r="D9" s="8" t="s">
        <v>331</v>
      </c>
      <c r="E9" s="10">
        <v>60000</v>
      </c>
      <c r="F9" s="10"/>
      <c r="G9" s="10"/>
    </row>
    <row r="10" ht="20.25" customHeight="1" spans="1:7">
      <c r="A10" s="11" t="s">
        <v>33</v>
      </c>
      <c r="B10" s="11"/>
      <c r="C10" s="11"/>
      <c r="D10" s="11"/>
      <c r="E10" s="10">
        <v>150000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S10"/>
  <sheetViews>
    <sheetView showZeros="0" workbookViewId="0">
      <selection activeCell="B13" sqref="B1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28</v>
      </c>
    </row>
    <row r="2" ht="37.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68" t="s">
        <v>32</v>
      </c>
      <c r="C4" s="68" t="s">
        <v>33</v>
      </c>
      <c r="D4" s="68" t="s">
        <v>34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21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35</v>
      </c>
      <c r="E5" s="69" t="s">
        <v>36</v>
      </c>
      <c r="F5" s="69" t="s">
        <v>37</v>
      </c>
      <c r="G5" s="69" t="s">
        <v>38</v>
      </c>
      <c r="H5" s="69" t="s">
        <v>39</v>
      </c>
      <c r="I5" s="72" t="s">
        <v>40</v>
      </c>
      <c r="J5" s="73"/>
      <c r="K5" s="73"/>
      <c r="L5" s="73"/>
      <c r="M5" s="73"/>
      <c r="N5" s="73"/>
      <c r="O5" s="72" t="s">
        <v>35</v>
      </c>
      <c r="P5" s="72" t="s">
        <v>36</v>
      </c>
      <c r="Q5" s="72" t="s">
        <v>37</v>
      </c>
      <c r="R5" s="72" t="s">
        <v>38</v>
      </c>
      <c r="S5" s="69" t="s">
        <v>41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35</v>
      </c>
      <c r="J6" s="72" t="s">
        <v>42</v>
      </c>
      <c r="K6" s="72" t="s">
        <v>43</v>
      </c>
      <c r="L6" s="72" t="s">
        <v>44</v>
      </c>
      <c r="M6" s="72" t="s">
        <v>45</v>
      </c>
      <c r="N6" s="72" t="s">
        <v>46</v>
      </c>
      <c r="O6" s="72"/>
      <c r="P6" s="72"/>
      <c r="Q6" s="72"/>
      <c r="R6" s="72"/>
      <c r="S6" s="69"/>
    </row>
    <row r="7" ht="18.75" customHeight="1" spans="1:19">
      <c r="A7" s="70" t="s">
        <v>47</v>
      </c>
      <c r="B7" s="13" t="s">
        <v>48</v>
      </c>
      <c r="C7" s="13" t="s">
        <v>49</v>
      </c>
      <c r="D7" s="13" t="s">
        <v>50</v>
      </c>
      <c r="E7" s="70" t="s">
        <v>51</v>
      </c>
      <c r="F7" s="13" t="s">
        <v>52</v>
      </c>
      <c r="G7" s="13" t="s">
        <v>53</v>
      </c>
      <c r="H7" s="70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56</v>
      </c>
      <c r="B8" s="15" t="s">
        <v>57</v>
      </c>
      <c r="C8" s="16">
        <v>6221451.91</v>
      </c>
      <c r="D8" s="16">
        <v>6219451.91</v>
      </c>
      <c r="E8" s="16">
        <v>6219451.91</v>
      </c>
      <c r="F8" s="16"/>
      <c r="G8" s="16"/>
      <c r="H8" s="16"/>
      <c r="I8" s="16">
        <v>2000</v>
      </c>
      <c r="J8" s="16"/>
      <c r="K8" s="16"/>
      <c r="L8" s="16"/>
      <c r="M8" s="16"/>
      <c r="N8" s="16">
        <v>2000</v>
      </c>
      <c r="O8" s="16"/>
      <c r="P8" s="16"/>
      <c r="Q8" s="16"/>
      <c r="R8" s="16"/>
      <c r="S8" s="16"/>
    </row>
    <row r="9" ht="20.25" customHeight="1" spans="1:19">
      <c r="A9" s="61" t="s">
        <v>58</v>
      </c>
      <c r="B9" s="61" t="s">
        <v>57</v>
      </c>
      <c r="C9" s="16">
        <v>6221451.91</v>
      </c>
      <c r="D9" s="16">
        <v>6219451.91</v>
      </c>
      <c r="E9" s="16">
        <v>6219451.91</v>
      </c>
      <c r="F9" s="16"/>
      <c r="G9" s="16"/>
      <c r="H9" s="16"/>
      <c r="I9" s="16">
        <v>2000</v>
      </c>
      <c r="J9" s="16"/>
      <c r="K9" s="16"/>
      <c r="L9" s="16"/>
      <c r="M9" s="16"/>
      <c r="N9" s="16">
        <v>2000</v>
      </c>
      <c r="O9" s="22"/>
      <c r="P9" s="22"/>
      <c r="Q9" s="22"/>
      <c r="R9" s="22"/>
      <c r="S9" s="22"/>
    </row>
    <row r="10" ht="20.25" customHeight="1" spans="1:19">
      <c r="A10" s="44" t="s">
        <v>33</v>
      </c>
      <c r="B10" s="44"/>
      <c r="C10" s="16">
        <v>6221451.91</v>
      </c>
      <c r="D10" s="16">
        <v>6219451.91</v>
      </c>
      <c r="E10" s="16">
        <v>6219451.91</v>
      </c>
      <c r="F10" s="16"/>
      <c r="G10" s="16"/>
      <c r="H10" s="16"/>
      <c r="I10" s="16">
        <v>2000</v>
      </c>
      <c r="J10" s="16"/>
      <c r="K10" s="16"/>
      <c r="L10" s="16"/>
      <c r="M10" s="16"/>
      <c r="N10" s="16">
        <v>2000</v>
      </c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2"/>
  <sheetViews>
    <sheetView showZeros="0" workbookViewId="0">
      <selection activeCell="A3" sqref="A3:I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59</v>
      </c>
    </row>
    <row r="2" ht="37.5" customHeight="1" spans="1: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61</v>
      </c>
      <c r="B4" s="12" t="s">
        <v>62</v>
      </c>
      <c r="C4" s="43" t="s">
        <v>33</v>
      </c>
      <c r="D4" s="43" t="s">
        <v>36</v>
      </c>
      <c r="E4" s="43"/>
      <c r="F4" s="43"/>
      <c r="G4" s="12" t="s">
        <v>37</v>
      </c>
      <c r="H4" s="43" t="s">
        <v>38</v>
      </c>
      <c r="I4" s="12" t="s">
        <v>63</v>
      </c>
      <c r="J4" s="43" t="s">
        <v>64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35</v>
      </c>
      <c r="E5" s="43" t="s">
        <v>65</v>
      </c>
      <c r="F5" s="43" t="s">
        <v>66</v>
      </c>
      <c r="G5" s="12"/>
      <c r="H5" s="43"/>
      <c r="I5" s="12"/>
      <c r="J5" s="43" t="s">
        <v>35</v>
      </c>
      <c r="K5" s="43" t="s">
        <v>67</v>
      </c>
      <c r="L5" s="13" t="s">
        <v>68</v>
      </c>
      <c r="M5" s="13" t="s">
        <v>69</v>
      </c>
      <c r="N5" s="13" t="s">
        <v>70</v>
      </c>
      <c r="O5" s="13" t="s">
        <v>71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73</v>
      </c>
      <c r="B7" s="15" t="s">
        <v>74</v>
      </c>
      <c r="C7" s="16">
        <v>4476631.8</v>
      </c>
      <c r="D7" s="16">
        <v>4474631.8</v>
      </c>
      <c r="E7" s="16">
        <v>4324631.8</v>
      </c>
      <c r="F7" s="16">
        <v>150000</v>
      </c>
      <c r="G7" s="16"/>
      <c r="H7" s="16"/>
      <c r="I7" s="16"/>
      <c r="J7" s="16">
        <v>2000</v>
      </c>
      <c r="K7" s="16"/>
      <c r="L7" s="16"/>
      <c r="M7" s="16"/>
      <c r="N7" s="16"/>
      <c r="O7" s="16">
        <v>2000</v>
      </c>
    </row>
    <row r="8" ht="20.25" customHeight="1" spans="1:15">
      <c r="A8" s="61" t="s">
        <v>75</v>
      </c>
      <c r="B8" s="61" t="s">
        <v>76</v>
      </c>
      <c r="C8" s="16">
        <v>4476631.8</v>
      </c>
      <c r="D8" s="16">
        <v>4474631.8</v>
      </c>
      <c r="E8" s="16">
        <v>4324631.8</v>
      </c>
      <c r="F8" s="16">
        <v>150000</v>
      </c>
      <c r="G8" s="16"/>
      <c r="H8" s="16"/>
      <c r="I8" s="16"/>
      <c r="J8" s="16">
        <v>2000</v>
      </c>
      <c r="K8" s="16"/>
      <c r="L8" s="16"/>
      <c r="M8" s="16"/>
      <c r="N8" s="16"/>
      <c r="O8" s="16">
        <v>2000</v>
      </c>
    </row>
    <row r="9" ht="20.25" customHeight="1" spans="1:15">
      <c r="A9" s="62" t="s">
        <v>77</v>
      </c>
      <c r="B9" s="62" t="s">
        <v>78</v>
      </c>
      <c r="C9" s="16">
        <v>4476631.8</v>
      </c>
      <c r="D9" s="16">
        <v>4474631.8</v>
      </c>
      <c r="E9" s="16">
        <v>4324631.8</v>
      </c>
      <c r="F9" s="16">
        <v>150000</v>
      </c>
      <c r="G9" s="16"/>
      <c r="H9" s="16"/>
      <c r="I9" s="16"/>
      <c r="J9" s="16">
        <v>2000</v>
      </c>
      <c r="K9" s="16"/>
      <c r="L9" s="16"/>
      <c r="M9" s="16"/>
      <c r="N9" s="16"/>
      <c r="O9" s="16">
        <v>2000</v>
      </c>
    </row>
    <row r="10" ht="20.25" customHeight="1" spans="1:15">
      <c r="A10" s="15" t="s">
        <v>79</v>
      </c>
      <c r="B10" s="15" t="s">
        <v>80</v>
      </c>
      <c r="C10" s="16">
        <v>789628.8</v>
      </c>
      <c r="D10" s="16">
        <v>789628.8</v>
      </c>
      <c r="E10" s="16">
        <v>789628.8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1" t="s">
        <v>81</v>
      </c>
      <c r="B11" s="61" t="s">
        <v>82</v>
      </c>
      <c r="C11" s="16">
        <v>789628.8</v>
      </c>
      <c r="D11" s="16">
        <v>789628.8</v>
      </c>
      <c r="E11" s="16">
        <v>789628.8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83</v>
      </c>
      <c r="B12" s="62" t="s">
        <v>84</v>
      </c>
      <c r="C12" s="16">
        <v>172800</v>
      </c>
      <c r="D12" s="16">
        <v>172800</v>
      </c>
      <c r="E12" s="16">
        <v>172800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85</v>
      </c>
      <c r="B13" s="62" t="s">
        <v>86</v>
      </c>
      <c r="C13" s="16">
        <v>616828.8</v>
      </c>
      <c r="D13" s="16">
        <v>616828.8</v>
      </c>
      <c r="E13" s="16">
        <v>616828.8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87</v>
      </c>
      <c r="B14" s="15" t="s">
        <v>88</v>
      </c>
      <c r="C14" s="16">
        <v>540963.31</v>
      </c>
      <c r="D14" s="16">
        <v>540963.31</v>
      </c>
      <c r="E14" s="16">
        <v>540963.31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1" t="s">
        <v>89</v>
      </c>
      <c r="B15" s="61" t="s">
        <v>90</v>
      </c>
      <c r="C15" s="16">
        <v>540963.31</v>
      </c>
      <c r="D15" s="16">
        <v>540963.31</v>
      </c>
      <c r="E15" s="16">
        <v>540963.31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91</v>
      </c>
      <c r="B16" s="62" t="s">
        <v>92</v>
      </c>
      <c r="C16" s="16">
        <v>319979.94</v>
      </c>
      <c r="D16" s="16">
        <v>319979.94</v>
      </c>
      <c r="E16" s="16">
        <v>319979.94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93</v>
      </c>
      <c r="B17" s="62" t="s">
        <v>94</v>
      </c>
      <c r="C17" s="16">
        <v>193467.79</v>
      </c>
      <c r="D17" s="16">
        <v>193467.79</v>
      </c>
      <c r="E17" s="16">
        <v>193467.79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95</v>
      </c>
      <c r="B18" s="62" t="s">
        <v>96</v>
      </c>
      <c r="C18" s="16">
        <v>27515.58</v>
      </c>
      <c r="D18" s="16">
        <v>27515.58</v>
      </c>
      <c r="E18" s="16">
        <v>27515.58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97</v>
      </c>
      <c r="B19" s="15" t="s">
        <v>98</v>
      </c>
      <c r="C19" s="16">
        <v>414228</v>
      </c>
      <c r="D19" s="16">
        <v>414228</v>
      </c>
      <c r="E19" s="16">
        <v>414228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1" t="s">
        <v>99</v>
      </c>
      <c r="B20" s="61" t="s">
        <v>100</v>
      </c>
      <c r="C20" s="16">
        <v>414228</v>
      </c>
      <c r="D20" s="16">
        <v>414228</v>
      </c>
      <c r="E20" s="16">
        <v>414228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101</v>
      </c>
      <c r="B21" s="62" t="s">
        <v>102</v>
      </c>
      <c r="C21" s="16">
        <v>414228</v>
      </c>
      <c r="D21" s="16">
        <v>414228</v>
      </c>
      <c r="E21" s="16">
        <v>414228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103</v>
      </c>
      <c r="B22" s="44"/>
      <c r="C22" s="16">
        <v>6221451.91</v>
      </c>
      <c r="D22" s="16">
        <v>6219451.91</v>
      </c>
      <c r="E22" s="16">
        <v>6069451.91</v>
      </c>
      <c r="F22" s="16">
        <v>150000</v>
      </c>
      <c r="G22" s="16"/>
      <c r="H22" s="16"/>
      <c r="I22" s="16"/>
      <c r="J22" s="16">
        <v>2000</v>
      </c>
      <c r="K22" s="16"/>
      <c r="L22" s="16"/>
      <c r="M22" s="16"/>
      <c r="N22" s="16"/>
      <c r="O22" s="16">
        <v>2000</v>
      </c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16"/>
  <sheetViews>
    <sheetView showZeros="0" tabSelected="1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">
        <v>2</v>
      </c>
      <c r="B3" s="4"/>
      <c r="C3" s="63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106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107</v>
      </c>
      <c r="B7" s="16">
        <v>6219451.91</v>
      </c>
      <c r="C7" s="14" t="s">
        <v>108</v>
      </c>
      <c r="D7" s="16">
        <v>6219451.91</v>
      </c>
    </row>
    <row r="8" ht="22.5" customHeight="1" spans="1:4">
      <c r="A8" s="14" t="s">
        <v>109</v>
      </c>
      <c r="B8" s="16">
        <v>6219451.91</v>
      </c>
      <c r="C8" s="14" t="str">
        <f>"（"&amp;"一"&amp;"）"&amp;"文化旅游体育与传媒支出"</f>
        <v>（一）文化旅游体育与传媒支出</v>
      </c>
      <c r="D8" s="16">
        <v>4474631.8</v>
      </c>
    </row>
    <row r="9" ht="22.5" customHeight="1" spans="1:4">
      <c r="A9" s="14" t="s">
        <v>110</v>
      </c>
      <c r="B9" s="16"/>
      <c r="C9" s="14" t="str">
        <f>"（"&amp;"二"&amp;"）"&amp;"社会保障和就业支出"</f>
        <v>（二）社会保障和就业支出</v>
      </c>
      <c r="D9" s="16">
        <v>789628.8</v>
      </c>
    </row>
    <row r="10" ht="22.5" customHeight="1" spans="1:4">
      <c r="A10" s="14" t="s">
        <v>111</v>
      </c>
      <c r="B10" s="16"/>
      <c r="C10" s="14" t="str">
        <f>"（"&amp;"三"&amp;"）"&amp;"卫生健康支出"</f>
        <v>（三）卫生健康支出</v>
      </c>
      <c r="D10" s="16">
        <v>540963.31</v>
      </c>
    </row>
    <row r="11" ht="22.5" customHeight="1" spans="1:4">
      <c r="A11" s="14" t="s">
        <v>112</v>
      </c>
      <c r="B11" s="16"/>
      <c r="C11" s="14" t="str">
        <f>"（"&amp;"四"&amp;"）"&amp;"住房保障支出"</f>
        <v>（四）住房保障支出</v>
      </c>
      <c r="D11" s="16">
        <v>414228</v>
      </c>
    </row>
    <row r="12" ht="22.5" customHeight="1" spans="1:4">
      <c r="A12" s="14" t="s">
        <v>109</v>
      </c>
      <c r="B12" s="16"/>
      <c r="C12" s="14"/>
      <c r="D12" s="16"/>
    </row>
    <row r="13" ht="22.5" customHeight="1" spans="1:4">
      <c r="A13" s="14" t="s">
        <v>110</v>
      </c>
      <c r="B13" s="16"/>
      <c r="C13" s="14"/>
      <c r="D13" s="16"/>
    </row>
    <row r="14" ht="22.5" customHeight="1" spans="1:4">
      <c r="A14" s="14" t="s">
        <v>111</v>
      </c>
      <c r="B14" s="16"/>
      <c r="C14" s="14"/>
      <c r="D14" s="16"/>
    </row>
    <row r="15" ht="22.5" customHeight="1" spans="1:4">
      <c r="A15" s="64"/>
      <c r="B15" s="16"/>
      <c r="C15" s="14" t="s">
        <v>113</v>
      </c>
      <c r="D15" s="16"/>
    </row>
    <row r="16" ht="22.5" customHeight="1" spans="1:4">
      <c r="A16" s="65" t="s">
        <v>114</v>
      </c>
      <c r="B16" s="66">
        <v>6219451.91</v>
      </c>
      <c r="C16" s="67" t="s">
        <v>115</v>
      </c>
      <c r="D16" s="66">
        <v>6219451.91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22"/>
  <sheetViews>
    <sheetView showZeros="0" topLeftCell="A7" workbookViewId="0">
      <selection activeCell="A3" sqref="A3:C3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0" t="s">
        <v>2</v>
      </c>
      <c r="B3" s="40"/>
      <c r="C3" s="40"/>
      <c r="D3" s="41"/>
      <c r="E3" s="41"/>
      <c r="F3" s="41"/>
      <c r="G3" s="42" t="s">
        <v>30</v>
      </c>
    </row>
    <row r="4" ht="18.75" customHeight="1" spans="1:7">
      <c r="A4" s="12" t="s">
        <v>118</v>
      </c>
      <c r="B4" s="12" t="s">
        <v>62</v>
      </c>
      <c r="C4" s="43" t="s">
        <v>33</v>
      </c>
      <c r="D4" s="43" t="s">
        <v>65</v>
      </c>
      <c r="E4" s="43"/>
      <c r="F4" s="43"/>
      <c r="G4" s="12" t="s">
        <v>66</v>
      </c>
    </row>
    <row r="5" ht="18.75" customHeight="1" spans="1:7">
      <c r="A5" s="12" t="s">
        <v>61</v>
      </c>
      <c r="B5" s="12" t="s">
        <v>62</v>
      </c>
      <c r="C5" s="43"/>
      <c r="D5" s="43" t="s">
        <v>35</v>
      </c>
      <c r="E5" s="43" t="s">
        <v>119</v>
      </c>
      <c r="F5" s="43" t="s">
        <v>120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73</v>
      </c>
      <c r="B7" s="15" t="s">
        <v>74</v>
      </c>
      <c r="C7" s="16">
        <v>4474631.8</v>
      </c>
      <c r="D7" s="16">
        <v>4324631.8</v>
      </c>
      <c r="E7" s="16">
        <v>4079731.8</v>
      </c>
      <c r="F7" s="16">
        <v>244900</v>
      </c>
      <c r="G7" s="16">
        <v>150000</v>
      </c>
    </row>
    <row r="8" ht="20.25" customHeight="1" spans="1:7">
      <c r="A8" s="61" t="s">
        <v>75</v>
      </c>
      <c r="B8" s="61" t="s">
        <v>76</v>
      </c>
      <c r="C8" s="16">
        <v>4474631.8</v>
      </c>
      <c r="D8" s="16">
        <v>4324631.8</v>
      </c>
      <c r="E8" s="16">
        <v>4079731.8</v>
      </c>
      <c r="F8" s="16">
        <v>244900</v>
      </c>
      <c r="G8" s="16">
        <v>150000</v>
      </c>
    </row>
    <row r="9" ht="20.25" customHeight="1" spans="1:7">
      <c r="A9" s="62" t="s">
        <v>77</v>
      </c>
      <c r="B9" s="62" t="s">
        <v>78</v>
      </c>
      <c r="C9" s="16">
        <v>4474631.8</v>
      </c>
      <c r="D9" s="16">
        <v>4324631.8</v>
      </c>
      <c r="E9" s="16">
        <v>4079731.8</v>
      </c>
      <c r="F9" s="16">
        <v>244900</v>
      </c>
      <c r="G9" s="16">
        <v>150000</v>
      </c>
    </row>
    <row r="10" ht="20.25" customHeight="1" spans="1:7">
      <c r="A10" s="15" t="s">
        <v>79</v>
      </c>
      <c r="B10" s="15" t="s">
        <v>80</v>
      </c>
      <c r="C10" s="16">
        <v>789628.8</v>
      </c>
      <c r="D10" s="16">
        <v>789628.8</v>
      </c>
      <c r="E10" s="16">
        <v>789628.8</v>
      </c>
      <c r="F10" s="16"/>
      <c r="G10" s="16"/>
    </row>
    <row r="11" ht="20.25" customHeight="1" spans="1:7">
      <c r="A11" s="61" t="s">
        <v>81</v>
      </c>
      <c r="B11" s="61" t="s">
        <v>82</v>
      </c>
      <c r="C11" s="16">
        <v>789628.8</v>
      </c>
      <c r="D11" s="16">
        <v>789628.8</v>
      </c>
      <c r="E11" s="16">
        <v>789628.8</v>
      </c>
      <c r="F11" s="16"/>
      <c r="G11" s="16"/>
    </row>
    <row r="12" ht="20.25" customHeight="1" spans="1:7">
      <c r="A12" s="62" t="s">
        <v>83</v>
      </c>
      <c r="B12" s="62" t="s">
        <v>84</v>
      </c>
      <c r="C12" s="16">
        <v>172800</v>
      </c>
      <c r="D12" s="16">
        <v>172800</v>
      </c>
      <c r="E12" s="16">
        <v>172800</v>
      </c>
      <c r="F12" s="16"/>
      <c r="G12" s="16"/>
    </row>
    <row r="13" ht="20.25" customHeight="1" spans="1:7">
      <c r="A13" s="62" t="s">
        <v>85</v>
      </c>
      <c r="B13" s="62" t="s">
        <v>86</v>
      </c>
      <c r="C13" s="16">
        <v>616828.8</v>
      </c>
      <c r="D13" s="16">
        <v>616828.8</v>
      </c>
      <c r="E13" s="16">
        <v>616828.8</v>
      </c>
      <c r="F13" s="16"/>
      <c r="G13" s="16"/>
    </row>
    <row r="14" ht="20.25" customHeight="1" spans="1:7">
      <c r="A14" s="15" t="s">
        <v>87</v>
      </c>
      <c r="B14" s="15" t="s">
        <v>88</v>
      </c>
      <c r="C14" s="16">
        <v>540963.31</v>
      </c>
      <c r="D14" s="16">
        <v>540963.31</v>
      </c>
      <c r="E14" s="16">
        <v>540963.31</v>
      </c>
      <c r="F14" s="16"/>
      <c r="G14" s="16"/>
    </row>
    <row r="15" ht="20.25" customHeight="1" spans="1:7">
      <c r="A15" s="61" t="s">
        <v>89</v>
      </c>
      <c r="B15" s="61" t="s">
        <v>90</v>
      </c>
      <c r="C15" s="16">
        <v>540963.31</v>
      </c>
      <c r="D15" s="16">
        <v>540963.31</v>
      </c>
      <c r="E15" s="16">
        <v>540963.31</v>
      </c>
      <c r="F15" s="16"/>
      <c r="G15" s="16"/>
    </row>
    <row r="16" ht="20.25" customHeight="1" spans="1:7">
      <c r="A16" s="62" t="s">
        <v>91</v>
      </c>
      <c r="B16" s="62" t="s">
        <v>92</v>
      </c>
      <c r="C16" s="16">
        <v>319979.94</v>
      </c>
      <c r="D16" s="16">
        <v>319979.94</v>
      </c>
      <c r="E16" s="16">
        <v>319979.94</v>
      </c>
      <c r="F16" s="16"/>
      <c r="G16" s="16"/>
    </row>
    <row r="17" ht="20.25" customHeight="1" spans="1:7">
      <c r="A17" s="62" t="s">
        <v>93</v>
      </c>
      <c r="B17" s="62" t="s">
        <v>94</v>
      </c>
      <c r="C17" s="16">
        <v>193467.79</v>
      </c>
      <c r="D17" s="16">
        <v>193467.79</v>
      </c>
      <c r="E17" s="16">
        <v>193467.79</v>
      </c>
      <c r="F17" s="16"/>
      <c r="G17" s="16"/>
    </row>
    <row r="18" ht="20.25" customHeight="1" spans="1:7">
      <c r="A18" s="62" t="s">
        <v>95</v>
      </c>
      <c r="B18" s="62" t="s">
        <v>96</v>
      </c>
      <c r="C18" s="16">
        <v>27515.58</v>
      </c>
      <c r="D18" s="16">
        <v>27515.58</v>
      </c>
      <c r="E18" s="16">
        <v>27515.58</v>
      </c>
      <c r="F18" s="16"/>
      <c r="G18" s="16"/>
    </row>
    <row r="19" ht="20.25" customHeight="1" spans="1:7">
      <c r="A19" s="15" t="s">
        <v>97</v>
      </c>
      <c r="B19" s="15" t="s">
        <v>98</v>
      </c>
      <c r="C19" s="16">
        <v>414228</v>
      </c>
      <c r="D19" s="16">
        <v>414228</v>
      </c>
      <c r="E19" s="16">
        <v>414228</v>
      </c>
      <c r="F19" s="16"/>
      <c r="G19" s="16"/>
    </row>
    <row r="20" ht="20.25" customHeight="1" spans="1:7">
      <c r="A20" s="61" t="s">
        <v>99</v>
      </c>
      <c r="B20" s="61" t="s">
        <v>100</v>
      </c>
      <c r="C20" s="16">
        <v>414228</v>
      </c>
      <c r="D20" s="16">
        <v>414228</v>
      </c>
      <c r="E20" s="16">
        <v>414228</v>
      </c>
      <c r="F20" s="16"/>
      <c r="G20" s="16"/>
    </row>
    <row r="21" ht="20.25" customHeight="1" spans="1:7">
      <c r="A21" s="62" t="s">
        <v>101</v>
      </c>
      <c r="B21" s="62" t="s">
        <v>102</v>
      </c>
      <c r="C21" s="16">
        <v>414228</v>
      </c>
      <c r="D21" s="16">
        <v>414228</v>
      </c>
      <c r="E21" s="16">
        <v>414228</v>
      </c>
      <c r="F21" s="16"/>
      <c r="G21" s="16"/>
    </row>
    <row r="22" ht="20.25" customHeight="1" spans="1:7">
      <c r="A22" s="44" t="s">
        <v>103</v>
      </c>
      <c r="B22" s="44"/>
      <c r="C22" s="45">
        <v>6219451.91</v>
      </c>
      <c r="D22" s="45">
        <v>6069451.91</v>
      </c>
      <c r="E22" s="45">
        <v>5824551.91</v>
      </c>
      <c r="F22" s="45">
        <v>244900</v>
      </c>
      <c r="G22" s="45">
        <v>150000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7"/>
  <sheetViews>
    <sheetView showZeros="0" workbookViewId="0">
      <selection activeCell="A3" sqref="A3:C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121</v>
      </c>
    </row>
    <row r="2" ht="41.25" customHeight="1" spans="1:6">
      <c r="A2" s="57" t="s">
        <v>122</v>
      </c>
      <c r="B2" s="57"/>
      <c r="C2" s="57"/>
      <c r="D2" s="57"/>
      <c r="E2" s="57"/>
      <c r="F2" s="57"/>
    </row>
    <row r="3" ht="18.75" customHeight="1" spans="1:6">
      <c r="A3" s="4" t="s">
        <v>2</v>
      </c>
      <c r="B3" s="4"/>
      <c r="C3" s="4"/>
      <c r="D3" s="58"/>
      <c r="E3" s="1"/>
      <c r="F3" s="56" t="s">
        <v>30</v>
      </c>
    </row>
    <row r="4" ht="18.75" customHeight="1" spans="1:6">
      <c r="A4" s="12" t="s">
        <v>123</v>
      </c>
      <c r="B4" s="43" t="s">
        <v>124</v>
      </c>
      <c r="C4" s="43" t="s">
        <v>125</v>
      </c>
      <c r="D4" s="43"/>
      <c r="E4" s="43"/>
      <c r="F4" s="43" t="s">
        <v>126</v>
      </c>
    </row>
    <row r="5" ht="18.75" customHeight="1" spans="1:6">
      <c r="A5" s="12"/>
      <c r="B5" s="43"/>
      <c r="C5" s="43" t="s">
        <v>35</v>
      </c>
      <c r="D5" s="43" t="s">
        <v>127</v>
      </c>
      <c r="E5" s="43" t="s">
        <v>128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7000</v>
      </c>
      <c r="B7" s="16"/>
      <c r="C7" s="16"/>
      <c r="D7" s="16"/>
      <c r="E7" s="16"/>
      <c r="F7" s="16">
        <v>7000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36"/>
  <sheetViews>
    <sheetView showZeros="0" topLeftCell="N1" workbookViewId="0">
      <selection activeCell="A3" sqref="A3:G3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129</v>
      </c>
    </row>
    <row r="2" ht="45" customHeight="1" spans="1:23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51" t="s">
        <v>131</v>
      </c>
      <c r="B4" s="51" t="s">
        <v>132</v>
      </c>
      <c r="C4" s="51" t="s">
        <v>133</v>
      </c>
      <c r="D4" s="51" t="s">
        <v>134</v>
      </c>
      <c r="E4" s="51" t="s">
        <v>135</v>
      </c>
      <c r="F4" s="51" t="s">
        <v>136</v>
      </c>
      <c r="G4" s="51" t="s">
        <v>137</v>
      </c>
      <c r="H4" s="52" t="s">
        <v>33</v>
      </c>
      <c r="I4" s="52" t="s">
        <v>138</v>
      </c>
      <c r="J4" s="51"/>
      <c r="K4" s="51"/>
      <c r="L4" s="51"/>
      <c r="M4" s="51"/>
      <c r="N4" s="51" t="s">
        <v>139</v>
      </c>
      <c r="O4" s="51"/>
      <c r="P4" s="51"/>
      <c r="Q4" s="51" t="s">
        <v>39</v>
      </c>
      <c r="R4" s="51" t="s">
        <v>64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140</v>
      </c>
      <c r="I5" s="52" t="s">
        <v>141</v>
      </c>
      <c r="J5" s="51" t="s">
        <v>37</v>
      </c>
      <c r="K5" s="51" t="s">
        <v>38</v>
      </c>
      <c r="L5" s="51"/>
      <c r="M5" s="51"/>
      <c r="N5" s="51" t="s">
        <v>139</v>
      </c>
      <c r="O5" s="51" t="s">
        <v>37</v>
      </c>
      <c r="P5" s="51" t="s">
        <v>38</v>
      </c>
      <c r="Q5" s="51" t="s">
        <v>39</v>
      </c>
      <c r="R5" s="51" t="s">
        <v>64</v>
      </c>
      <c r="S5" s="51" t="s">
        <v>42</v>
      </c>
      <c r="T5" s="51" t="s">
        <v>43</v>
      </c>
      <c r="U5" s="51" t="s">
        <v>44</v>
      </c>
      <c r="V5" s="51" t="s">
        <v>45</v>
      </c>
      <c r="W5" s="51" t="s">
        <v>46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142</v>
      </c>
      <c r="J6" s="51" t="s">
        <v>143</v>
      </c>
      <c r="K6" s="51" t="s">
        <v>144</v>
      </c>
      <c r="L6" s="51" t="s">
        <v>145</v>
      </c>
      <c r="M6" s="51" t="s">
        <v>146</v>
      </c>
      <c r="N6" s="51" t="s">
        <v>36</v>
      </c>
      <c r="O6" s="51" t="s">
        <v>37</v>
      </c>
      <c r="P6" s="51" t="s">
        <v>38</v>
      </c>
      <c r="Q6" s="51"/>
      <c r="R6" s="51" t="s">
        <v>35</v>
      </c>
      <c r="S6" s="51" t="s">
        <v>42</v>
      </c>
      <c r="T6" s="51" t="s">
        <v>43</v>
      </c>
      <c r="U6" s="51" t="s">
        <v>44</v>
      </c>
      <c r="V6" s="51" t="s">
        <v>45</v>
      </c>
      <c r="W6" s="51" t="s">
        <v>46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35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47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57</v>
      </c>
      <c r="B9" s="8"/>
      <c r="C9" s="9"/>
      <c r="D9" s="8"/>
      <c r="E9" s="8"/>
      <c r="F9" s="8"/>
      <c r="G9" s="8"/>
      <c r="H9" s="16">
        <v>6069451.91</v>
      </c>
      <c r="I9" s="16">
        <v>6069451.91</v>
      </c>
      <c r="J9" s="16"/>
      <c r="K9" s="16"/>
      <c r="L9" s="16">
        <v>6069451.91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57</v>
      </c>
      <c r="B10" s="8" t="s">
        <v>147</v>
      </c>
      <c r="C10" s="9" t="s">
        <v>148</v>
      </c>
      <c r="D10" s="8" t="s">
        <v>77</v>
      </c>
      <c r="E10" s="8" t="s">
        <v>78</v>
      </c>
      <c r="F10" s="8" t="s">
        <v>149</v>
      </c>
      <c r="G10" s="8" t="s">
        <v>150</v>
      </c>
      <c r="H10" s="16">
        <v>1752960</v>
      </c>
      <c r="I10" s="16">
        <v>1752960</v>
      </c>
      <c r="J10" s="16"/>
      <c r="K10" s="16"/>
      <c r="L10" s="16">
        <v>1752960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57</v>
      </c>
      <c r="B11" s="8" t="s">
        <v>147</v>
      </c>
      <c r="C11" s="9" t="s">
        <v>148</v>
      </c>
      <c r="D11" s="8" t="s">
        <v>77</v>
      </c>
      <c r="E11" s="8" t="s">
        <v>78</v>
      </c>
      <c r="F11" s="8" t="s">
        <v>151</v>
      </c>
      <c r="G11" s="8" t="s">
        <v>152</v>
      </c>
      <c r="H11" s="16">
        <v>100440</v>
      </c>
      <c r="I11" s="16">
        <v>100440</v>
      </c>
      <c r="J11" s="16"/>
      <c r="K11" s="16"/>
      <c r="L11" s="16">
        <v>100440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57</v>
      </c>
      <c r="B12" s="8" t="s">
        <v>147</v>
      </c>
      <c r="C12" s="9" t="s">
        <v>148</v>
      </c>
      <c r="D12" s="8" t="s">
        <v>77</v>
      </c>
      <c r="E12" s="8" t="s">
        <v>78</v>
      </c>
      <c r="F12" s="8" t="s">
        <v>153</v>
      </c>
      <c r="G12" s="8" t="s">
        <v>154</v>
      </c>
      <c r="H12" s="16">
        <v>513780</v>
      </c>
      <c r="I12" s="16">
        <v>513780</v>
      </c>
      <c r="J12" s="16"/>
      <c r="K12" s="16"/>
      <c r="L12" s="16">
        <v>513780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57</v>
      </c>
      <c r="B13" s="8" t="s">
        <v>147</v>
      </c>
      <c r="C13" s="9" t="s">
        <v>148</v>
      </c>
      <c r="D13" s="8" t="s">
        <v>77</v>
      </c>
      <c r="E13" s="8" t="s">
        <v>78</v>
      </c>
      <c r="F13" s="8" t="s">
        <v>153</v>
      </c>
      <c r="G13" s="8" t="s">
        <v>154</v>
      </c>
      <c r="H13" s="16">
        <v>930000</v>
      </c>
      <c r="I13" s="16">
        <v>930000</v>
      </c>
      <c r="J13" s="16"/>
      <c r="K13" s="16"/>
      <c r="L13" s="16">
        <v>930000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57</v>
      </c>
      <c r="B14" s="8" t="s">
        <v>155</v>
      </c>
      <c r="C14" s="9" t="s">
        <v>156</v>
      </c>
      <c r="D14" s="8" t="s">
        <v>77</v>
      </c>
      <c r="E14" s="8" t="s">
        <v>78</v>
      </c>
      <c r="F14" s="8" t="s">
        <v>157</v>
      </c>
      <c r="G14" s="8" t="s">
        <v>158</v>
      </c>
      <c r="H14" s="16">
        <v>38551.8</v>
      </c>
      <c r="I14" s="16">
        <v>38551.8</v>
      </c>
      <c r="J14" s="16"/>
      <c r="K14" s="16"/>
      <c r="L14" s="16">
        <v>38551.8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57</v>
      </c>
      <c r="B15" s="8" t="s">
        <v>155</v>
      </c>
      <c r="C15" s="9" t="s">
        <v>156</v>
      </c>
      <c r="D15" s="8" t="s">
        <v>85</v>
      </c>
      <c r="E15" s="8" t="s">
        <v>86</v>
      </c>
      <c r="F15" s="8" t="s">
        <v>159</v>
      </c>
      <c r="G15" s="8" t="s">
        <v>160</v>
      </c>
      <c r="H15" s="16">
        <v>616828.8</v>
      </c>
      <c r="I15" s="16">
        <v>616828.8</v>
      </c>
      <c r="J15" s="16"/>
      <c r="K15" s="16"/>
      <c r="L15" s="16">
        <v>616828.8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57</v>
      </c>
      <c r="B16" s="8" t="s">
        <v>155</v>
      </c>
      <c r="C16" s="9" t="s">
        <v>156</v>
      </c>
      <c r="D16" s="8" t="s">
        <v>91</v>
      </c>
      <c r="E16" s="8" t="s">
        <v>92</v>
      </c>
      <c r="F16" s="8" t="s">
        <v>161</v>
      </c>
      <c r="G16" s="8" t="s">
        <v>162</v>
      </c>
      <c r="H16" s="16">
        <v>319979.94</v>
      </c>
      <c r="I16" s="16">
        <v>319979.94</v>
      </c>
      <c r="J16" s="16"/>
      <c r="K16" s="16"/>
      <c r="L16" s="16">
        <v>319979.94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57</v>
      </c>
      <c r="B17" s="8" t="s">
        <v>155</v>
      </c>
      <c r="C17" s="9" t="s">
        <v>156</v>
      </c>
      <c r="D17" s="8" t="s">
        <v>93</v>
      </c>
      <c r="E17" s="8" t="s">
        <v>94</v>
      </c>
      <c r="F17" s="8" t="s">
        <v>163</v>
      </c>
      <c r="G17" s="8" t="s">
        <v>164</v>
      </c>
      <c r="H17" s="16">
        <v>38875.07</v>
      </c>
      <c r="I17" s="16">
        <v>38875.07</v>
      </c>
      <c r="J17" s="16"/>
      <c r="K17" s="16"/>
      <c r="L17" s="16">
        <v>38875.07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57</v>
      </c>
      <c r="B18" s="8" t="s">
        <v>155</v>
      </c>
      <c r="C18" s="9" t="s">
        <v>156</v>
      </c>
      <c r="D18" s="8" t="s">
        <v>93</v>
      </c>
      <c r="E18" s="8" t="s">
        <v>94</v>
      </c>
      <c r="F18" s="8" t="s">
        <v>163</v>
      </c>
      <c r="G18" s="8" t="s">
        <v>164</v>
      </c>
      <c r="H18" s="16">
        <v>154592.72</v>
      </c>
      <c r="I18" s="16">
        <v>154592.72</v>
      </c>
      <c r="J18" s="16"/>
      <c r="K18" s="16"/>
      <c r="L18" s="16">
        <v>154592.72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57</v>
      </c>
      <c r="B19" s="8" t="s">
        <v>155</v>
      </c>
      <c r="C19" s="9" t="s">
        <v>156</v>
      </c>
      <c r="D19" s="8" t="s">
        <v>95</v>
      </c>
      <c r="E19" s="8" t="s">
        <v>96</v>
      </c>
      <c r="F19" s="8" t="s">
        <v>157</v>
      </c>
      <c r="G19" s="8" t="s">
        <v>158</v>
      </c>
      <c r="H19" s="16">
        <v>12336.58</v>
      </c>
      <c r="I19" s="16">
        <v>12336.58</v>
      </c>
      <c r="J19" s="16"/>
      <c r="K19" s="16"/>
      <c r="L19" s="16">
        <v>12336.58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57</v>
      </c>
      <c r="B20" s="8" t="s">
        <v>155</v>
      </c>
      <c r="C20" s="9" t="s">
        <v>156</v>
      </c>
      <c r="D20" s="8" t="s">
        <v>95</v>
      </c>
      <c r="E20" s="8" t="s">
        <v>96</v>
      </c>
      <c r="F20" s="8" t="s">
        <v>157</v>
      </c>
      <c r="G20" s="8" t="s">
        <v>158</v>
      </c>
      <c r="H20" s="16">
        <v>4236</v>
      </c>
      <c r="I20" s="16">
        <v>4236</v>
      </c>
      <c r="J20" s="16"/>
      <c r="K20" s="16"/>
      <c r="L20" s="16">
        <v>4236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57</v>
      </c>
      <c r="B21" s="8" t="s">
        <v>155</v>
      </c>
      <c r="C21" s="9" t="s">
        <v>156</v>
      </c>
      <c r="D21" s="8" t="s">
        <v>95</v>
      </c>
      <c r="E21" s="8" t="s">
        <v>96</v>
      </c>
      <c r="F21" s="8" t="s">
        <v>157</v>
      </c>
      <c r="G21" s="8" t="s">
        <v>158</v>
      </c>
      <c r="H21" s="16">
        <v>10943</v>
      </c>
      <c r="I21" s="16">
        <v>10943</v>
      </c>
      <c r="J21" s="16"/>
      <c r="K21" s="16"/>
      <c r="L21" s="16">
        <v>10943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57</v>
      </c>
      <c r="B22" s="8" t="s">
        <v>165</v>
      </c>
      <c r="C22" s="9" t="s">
        <v>102</v>
      </c>
      <c r="D22" s="8" t="s">
        <v>101</v>
      </c>
      <c r="E22" s="8" t="s">
        <v>102</v>
      </c>
      <c r="F22" s="8" t="s">
        <v>166</v>
      </c>
      <c r="G22" s="8" t="s">
        <v>102</v>
      </c>
      <c r="H22" s="16">
        <v>414228</v>
      </c>
      <c r="I22" s="16">
        <v>414228</v>
      </c>
      <c r="J22" s="16"/>
      <c r="K22" s="16"/>
      <c r="L22" s="16">
        <v>414228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57</v>
      </c>
      <c r="B23" s="8" t="s">
        <v>167</v>
      </c>
      <c r="C23" s="9" t="s">
        <v>168</v>
      </c>
      <c r="D23" s="8" t="s">
        <v>83</v>
      </c>
      <c r="E23" s="8" t="s">
        <v>84</v>
      </c>
      <c r="F23" s="8" t="s">
        <v>169</v>
      </c>
      <c r="G23" s="8" t="s">
        <v>170</v>
      </c>
      <c r="H23" s="16">
        <v>172800</v>
      </c>
      <c r="I23" s="16">
        <v>172800</v>
      </c>
      <c r="J23" s="16"/>
      <c r="K23" s="16"/>
      <c r="L23" s="16">
        <v>172800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57</v>
      </c>
      <c r="B24" s="8" t="s">
        <v>171</v>
      </c>
      <c r="C24" s="9" t="s">
        <v>172</v>
      </c>
      <c r="D24" s="8" t="s">
        <v>77</v>
      </c>
      <c r="E24" s="8" t="s">
        <v>78</v>
      </c>
      <c r="F24" s="8" t="s">
        <v>173</v>
      </c>
      <c r="G24" s="8" t="s">
        <v>172</v>
      </c>
      <c r="H24" s="16">
        <v>18600</v>
      </c>
      <c r="I24" s="16">
        <v>18600</v>
      </c>
      <c r="J24" s="16"/>
      <c r="K24" s="16"/>
      <c r="L24" s="16">
        <v>18600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57</v>
      </c>
      <c r="B25" s="8" t="s">
        <v>174</v>
      </c>
      <c r="C25" s="9" t="s">
        <v>175</v>
      </c>
      <c r="D25" s="8" t="s">
        <v>77</v>
      </c>
      <c r="E25" s="8" t="s">
        <v>78</v>
      </c>
      <c r="F25" s="8" t="s">
        <v>176</v>
      </c>
      <c r="G25" s="8" t="s">
        <v>177</v>
      </c>
      <c r="H25" s="16">
        <v>66000</v>
      </c>
      <c r="I25" s="16">
        <v>66000</v>
      </c>
      <c r="J25" s="16"/>
      <c r="K25" s="16"/>
      <c r="L25" s="16">
        <v>66000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57</v>
      </c>
      <c r="B26" s="8" t="s">
        <v>174</v>
      </c>
      <c r="C26" s="9" t="s">
        <v>175</v>
      </c>
      <c r="D26" s="8" t="s">
        <v>77</v>
      </c>
      <c r="E26" s="8" t="s">
        <v>78</v>
      </c>
      <c r="F26" s="8" t="s">
        <v>178</v>
      </c>
      <c r="G26" s="8" t="s">
        <v>179</v>
      </c>
      <c r="H26" s="16">
        <v>11000</v>
      </c>
      <c r="I26" s="16">
        <v>11000</v>
      </c>
      <c r="J26" s="16"/>
      <c r="K26" s="16"/>
      <c r="L26" s="16">
        <v>11000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57</v>
      </c>
      <c r="B27" s="8" t="s">
        <v>174</v>
      </c>
      <c r="C27" s="9" t="s">
        <v>175</v>
      </c>
      <c r="D27" s="8" t="s">
        <v>77</v>
      </c>
      <c r="E27" s="8" t="s">
        <v>78</v>
      </c>
      <c r="F27" s="8" t="s">
        <v>180</v>
      </c>
      <c r="G27" s="8" t="s">
        <v>181</v>
      </c>
      <c r="H27" s="16">
        <v>6000</v>
      </c>
      <c r="I27" s="16">
        <v>6000</v>
      </c>
      <c r="J27" s="16"/>
      <c r="K27" s="16"/>
      <c r="L27" s="16">
        <v>6000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57</v>
      </c>
      <c r="B28" s="8" t="s">
        <v>174</v>
      </c>
      <c r="C28" s="9" t="s">
        <v>175</v>
      </c>
      <c r="D28" s="8" t="s">
        <v>77</v>
      </c>
      <c r="E28" s="8" t="s">
        <v>78</v>
      </c>
      <c r="F28" s="8" t="s">
        <v>182</v>
      </c>
      <c r="G28" s="8" t="s">
        <v>183</v>
      </c>
      <c r="H28" s="16">
        <v>7000</v>
      </c>
      <c r="I28" s="16">
        <v>7000</v>
      </c>
      <c r="J28" s="16"/>
      <c r="K28" s="16"/>
      <c r="L28" s="16">
        <v>7000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57</v>
      </c>
      <c r="B29" s="8" t="s">
        <v>174</v>
      </c>
      <c r="C29" s="9" t="s">
        <v>175</v>
      </c>
      <c r="D29" s="8" t="s">
        <v>77</v>
      </c>
      <c r="E29" s="8" t="s">
        <v>78</v>
      </c>
      <c r="F29" s="8" t="s">
        <v>184</v>
      </c>
      <c r="G29" s="8" t="s">
        <v>185</v>
      </c>
      <c r="H29" s="16">
        <v>41000</v>
      </c>
      <c r="I29" s="16">
        <v>41000</v>
      </c>
      <c r="J29" s="16"/>
      <c r="K29" s="16"/>
      <c r="L29" s="16">
        <v>41000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57</v>
      </c>
      <c r="B30" s="8" t="s">
        <v>174</v>
      </c>
      <c r="C30" s="9" t="s">
        <v>175</v>
      </c>
      <c r="D30" s="8" t="s">
        <v>77</v>
      </c>
      <c r="E30" s="8" t="s">
        <v>78</v>
      </c>
      <c r="F30" s="8" t="s">
        <v>186</v>
      </c>
      <c r="G30" s="8" t="s">
        <v>187</v>
      </c>
      <c r="H30" s="16">
        <v>48000</v>
      </c>
      <c r="I30" s="16">
        <v>48000</v>
      </c>
      <c r="J30" s="16"/>
      <c r="K30" s="16"/>
      <c r="L30" s="16">
        <v>48000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57</v>
      </c>
      <c r="B31" s="8" t="s">
        <v>188</v>
      </c>
      <c r="C31" s="9" t="s">
        <v>126</v>
      </c>
      <c r="D31" s="8" t="s">
        <v>77</v>
      </c>
      <c r="E31" s="8" t="s">
        <v>78</v>
      </c>
      <c r="F31" s="8" t="s">
        <v>189</v>
      </c>
      <c r="G31" s="8" t="s">
        <v>126</v>
      </c>
      <c r="H31" s="16">
        <v>7000</v>
      </c>
      <c r="I31" s="16">
        <v>7000</v>
      </c>
      <c r="J31" s="16"/>
      <c r="K31" s="16"/>
      <c r="L31" s="16">
        <v>7000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57</v>
      </c>
      <c r="B32" s="8" t="s">
        <v>190</v>
      </c>
      <c r="C32" s="9" t="s">
        <v>191</v>
      </c>
      <c r="D32" s="8" t="s">
        <v>77</v>
      </c>
      <c r="E32" s="8" t="s">
        <v>78</v>
      </c>
      <c r="F32" s="8" t="s">
        <v>153</v>
      </c>
      <c r="G32" s="8" t="s">
        <v>154</v>
      </c>
      <c r="H32" s="16">
        <v>148800</v>
      </c>
      <c r="I32" s="16">
        <v>148800</v>
      </c>
      <c r="J32" s="16"/>
      <c r="K32" s="16"/>
      <c r="L32" s="16">
        <v>148800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57</v>
      </c>
      <c r="B33" s="8" t="s">
        <v>190</v>
      </c>
      <c r="C33" s="9" t="s">
        <v>191</v>
      </c>
      <c r="D33" s="8" t="s">
        <v>77</v>
      </c>
      <c r="E33" s="8" t="s">
        <v>78</v>
      </c>
      <c r="F33" s="8" t="s">
        <v>153</v>
      </c>
      <c r="G33" s="8" t="s">
        <v>154</v>
      </c>
      <c r="H33" s="16">
        <v>409200</v>
      </c>
      <c r="I33" s="16">
        <v>409200</v>
      </c>
      <c r="J33" s="16"/>
      <c r="K33" s="16"/>
      <c r="L33" s="16">
        <v>409200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3" t="s">
        <v>57</v>
      </c>
      <c r="B34" s="8" t="s">
        <v>192</v>
      </c>
      <c r="C34" s="9" t="s">
        <v>193</v>
      </c>
      <c r="D34" s="8" t="s">
        <v>77</v>
      </c>
      <c r="E34" s="8" t="s">
        <v>78</v>
      </c>
      <c r="F34" s="8" t="s">
        <v>194</v>
      </c>
      <c r="G34" s="8" t="s">
        <v>195</v>
      </c>
      <c r="H34" s="16">
        <v>186000</v>
      </c>
      <c r="I34" s="16">
        <v>186000</v>
      </c>
      <c r="J34" s="16"/>
      <c r="K34" s="16"/>
      <c r="L34" s="16">
        <v>186000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3" t="s">
        <v>57</v>
      </c>
      <c r="B35" s="8" t="s">
        <v>196</v>
      </c>
      <c r="C35" s="9" t="s">
        <v>197</v>
      </c>
      <c r="D35" s="8" t="s">
        <v>77</v>
      </c>
      <c r="E35" s="8" t="s">
        <v>78</v>
      </c>
      <c r="F35" s="8" t="s">
        <v>186</v>
      </c>
      <c r="G35" s="8" t="s">
        <v>187</v>
      </c>
      <c r="H35" s="16">
        <v>40300</v>
      </c>
      <c r="I35" s="16">
        <v>40300</v>
      </c>
      <c r="J35" s="16"/>
      <c r="K35" s="16"/>
      <c r="L35" s="16">
        <v>40300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11" t="s">
        <v>33</v>
      </c>
      <c r="B36" s="11"/>
      <c r="C36" s="11"/>
      <c r="D36" s="11"/>
      <c r="E36" s="11"/>
      <c r="F36" s="11"/>
      <c r="G36" s="11"/>
      <c r="H36" s="16">
        <v>6069451.91</v>
      </c>
      <c r="I36" s="16">
        <v>6069451.91</v>
      </c>
      <c r="J36" s="16"/>
      <c r="K36" s="16"/>
      <c r="L36" s="16">
        <v>6069451.91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</sheetData>
  <mergeCells count="30">
    <mergeCell ref="A2:W2"/>
    <mergeCell ref="A3:G3"/>
    <mergeCell ref="I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19"/>
  <sheetViews>
    <sheetView showZeros="0" workbookViewId="0">
      <selection activeCell="A3" sqref="A3:H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198</v>
      </c>
    </row>
    <row r="2" ht="45" customHeight="1" spans="1:23">
      <c r="A2" s="3" t="s">
        <v>199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200</v>
      </c>
      <c r="B4" s="12" t="s">
        <v>132</v>
      </c>
      <c r="C4" s="12" t="s">
        <v>133</v>
      </c>
      <c r="D4" s="12" t="s">
        <v>201</v>
      </c>
      <c r="E4" s="12" t="s">
        <v>134</v>
      </c>
      <c r="F4" s="12" t="s">
        <v>135</v>
      </c>
      <c r="G4" s="12" t="s">
        <v>202</v>
      </c>
      <c r="H4" s="12" t="s">
        <v>137</v>
      </c>
      <c r="I4" s="43" t="s">
        <v>33</v>
      </c>
      <c r="J4" s="43" t="s">
        <v>203</v>
      </c>
      <c r="K4" s="12"/>
      <c r="L4" s="12"/>
      <c r="M4" s="12"/>
      <c r="N4" s="12" t="s">
        <v>139</v>
      </c>
      <c r="O4" s="12"/>
      <c r="P4" s="12"/>
      <c r="Q4" s="12" t="s">
        <v>39</v>
      </c>
      <c r="R4" s="12" t="s">
        <v>64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140</v>
      </c>
      <c r="J5" s="43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35</v>
      </c>
      <c r="K7" s="12" t="s">
        <v>204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205</v>
      </c>
      <c r="D9" s="8"/>
      <c r="E9" s="8"/>
      <c r="F9" s="8"/>
      <c r="G9" s="8"/>
      <c r="H9" s="8"/>
      <c r="I9" s="10">
        <v>90000</v>
      </c>
      <c r="J9" s="10">
        <v>90000</v>
      </c>
      <c r="K9" s="10">
        <v>90000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206</v>
      </c>
      <c r="B10" s="8" t="s">
        <v>207</v>
      </c>
      <c r="C10" s="9" t="s">
        <v>205</v>
      </c>
      <c r="D10" s="8" t="s">
        <v>57</v>
      </c>
      <c r="E10" s="8" t="s">
        <v>77</v>
      </c>
      <c r="F10" s="8" t="s">
        <v>78</v>
      </c>
      <c r="G10" s="8" t="s">
        <v>208</v>
      </c>
      <c r="H10" s="8" t="s">
        <v>209</v>
      </c>
      <c r="I10" s="10">
        <v>61000</v>
      </c>
      <c r="J10" s="10">
        <v>61000</v>
      </c>
      <c r="K10" s="10">
        <v>61000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206</v>
      </c>
      <c r="B11" s="8" t="s">
        <v>207</v>
      </c>
      <c r="C11" s="9" t="s">
        <v>205</v>
      </c>
      <c r="D11" s="8" t="s">
        <v>57</v>
      </c>
      <c r="E11" s="8" t="s">
        <v>77</v>
      </c>
      <c r="F11" s="8" t="s">
        <v>78</v>
      </c>
      <c r="G11" s="8" t="s">
        <v>210</v>
      </c>
      <c r="H11" s="8" t="s">
        <v>211</v>
      </c>
      <c r="I11" s="10">
        <v>9000</v>
      </c>
      <c r="J11" s="10">
        <v>9000</v>
      </c>
      <c r="K11" s="10">
        <v>9000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206</v>
      </c>
      <c r="B12" s="8" t="s">
        <v>207</v>
      </c>
      <c r="C12" s="9" t="s">
        <v>205</v>
      </c>
      <c r="D12" s="8" t="s">
        <v>57</v>
      </c>
      <c r="E12" s="8" t="s">
        <v>77</v>
      </c>
      <c r="F12" s="8" t="s">
        <v>78</v>
      </c>
      <c r="G12" s="8" t="s">
        <v>212</v>
      </c>
      <c r="H12" s="8" t="s">
        <v>213</v>
      </c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214</v>
      </c>
      <c r="D13" s="22"/>
      <c r="E13" s="22"/>
      <c r="F13" s="22"/>
      <c r="G13" s="22"/>
      <c r="H13" s="22"/>
      <c r="I13" s="10">
        <v>60000</v>
      </c>
      <c r="J13" s="10">
        <v>60000</v>
      </c>
      <c r="K13" s="10">
        <v>60000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206</v>
      </c>
      <c r="B14" s="8" t="s">
        <v>215</v>
      </c>
      <c r="C14" s="9" t="s">
        <v>214</v>
      </c>
      <c r="D14" s="8" t="s">
        <v>57</v>
      </c>
      <c r="E14" s="8" t="s">
        <v>77</v>
      </c>
      <c r="F14" s="8" t="s">
        <v>78</v>
      </c>
      <c r="G14" s="8" t="s">
        <v>176</v>
      </c>
      <c r="H14" s="8" t="s">
        <v>177</v>
      </c>
      <c r="I14" s="10">
        <v>9200</v>
      </c>
      <c r="J14" s="10">
        <v>9200</v>
      </c>
      <c r="K14" s="10">
        <v>9200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206</v>
      </c>
      <c r="B15" s="8" t="s">
        <v>215</v>
      </c>
      <c r="C15" s="9" t="s">
        <v>214</v>
      </c>
      <c r="D15" s="8" t="s">
        <v>57</v>
      </c>
      <c r="E15" s="8" t="s">
        <v>77</v>
      </c>
      <c r="F15" s="8" t="s">
        <v>78</v>
      </c>
      <c r="G15" s="8" t="s">
        <v>176</v>
      </c>
      <c r="H15" s="8" t="s">
        <v>177</v>
      </c>
      <c r="I15" s="10">
        <v>23100</v>
      </c>
      <c r="J15" s="10">
        <v>23100</v>
      </c>
      <c r="K15" s="10">
        <v>23100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206</v>
      </c>
      <c r="B16" s="8" t="s">
        <v>215</v>
      </c>
      <c r="C16" s="9" t="s">
        <v>214</v>
      </c>
      <c r="D16" s="8" t="s">
        <v>57</v>
      </c>
      <c r="E16" s="8" t="s">
        <v>77</v>
      </c>
      <c r="F16" s="8" t="s">
        <v>78</v>
      </c>
      <c r="G16" s="8" t="s">
        <v>212</v>
      </c>
      <c r="H16" s="8" t="s">
        <v>213</v>
      </c>
      <c r="I16" s="10">
        <v>27700</v>
      </c>
      <c r="J16" s="10">
        <v>27700</v>
      </c>
      <c r="K16" s="10">
        <v>27700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22"/>
      <c r="B17" s="22"/>
      <c r="C17" s="9" t="s">
        <v>216</v>
      </c>
      <c r="D17" s="22"/>
      <c r="E17" s="22"/>
      <c r="F17" s="22"/>
      <c r="G17" s="22"/>
      <c r="H17" s="22"/>
      <c r="I17" s="10">
        <v>2000</v>
      </c>
      <c r="J17" s="10"/>
      <c r="K17" s="10"/>
      <c r="L17" s="10"/>
      <c r="M17" s="10"/>
      <c r="N17" s="10"/>
      <c r="O17" s="10"/>
      <c r="P17" s="22"/>
      <c r="Q17" s="10"/>
      <c r="R17" s="10">
        <v>2000</v>
      </c>
      <c r="S17" s="10"/>
      <c r="T17" s="10"/>
      <c r="U17" s="10"/>
      <c r="V17" s="10"/>
      <c r="W17" s="10">
        <v>2000</v>
      </c>
    </row>
    <row r="18" ht="18.75" customHeight="1" spans="1:23">
      <c r="A18" s="8" t="s">
        <v>206</v>
      </c>
      <c r="B18" s="8" t="s">
        <v>217</v>
      </c>
      <c r="C18" s="9" t="s">
        <v>216</v>
      </c>
      <c r="D18" s="8" t="s">
        <v>57</v>
      </c>
      <c r="E18" s="8" t="s">
        <v>77</v>
      </c>
      <c r="F18" s="8" t="s">
        <v>78</v>
      </c>
      <c r="G18" s="8" t="s">
        <v>176</v>
      </c>
      <c r="H18" s="8" t="s">
        <v>177</v>
      </c>
      <c r="I18" s="10">
        <v>2000</v>
      </c>
      <c r="J18" s="10"/>
      <c r="K18" s="10"/>
      <c r="L18" s="10"/>
      <c r="M18" s="10"/>
      <c r="N18" s="10"/>
      <c r="O18" s="10"/>
      <c r="P18" s="22"/>
      <c r="Q18" s="10"/>
      <c r="R18" s="10">
        <v>2000</v>
      </c>
      <c r="S18" s="10"/>
      <c r="T18" s="10"/>
      <c r="U18" s="10"/>
      <c r="V18" s="10"/>
      <c r="W18" s="10">
        <v>2000</v>
      </c>
    </row>
    <row r="19" ht="18.75" customHeight="1" spans="1:23">
      <c r="A19" s="11" t="s">
        <v>33</v>
      </c>
      <c r="B19" s="11"/>
      <c r="C19" s="11"/>
      <c r="D19" s="11"/>
      <c r="E19" s="11"/>
      <c r="F19" s="11"/>
      <c r="G19" s="11"/>
      <c r="H19" s="11"/>
      <c r="I19" s="10">
        <v>152000</v>
      </c>
      <c r="J19" s="10">
        <v>150000</v>
      </c>
      <c r="K19" s="10">
        <v>150000</v>
      </c>
      <c r="L19" s="10"/>
      <c r="M19" s="10"/>
      <c r="N19" s="10"/>
      <c r="O19" s="10"/>
      <c r="P19" s="10"/>
      <c r="Q19" s="10"/>
      <c r="R19" s="10">
        <v>2000</v>
      </c>
      <c r="S19" s="10"/>
      <c r="T19" s="10"/>
      <c r="U19" s="10"/>
      <c r="V19" s="10"/>
      <c r="W19" s="10">
        <v>2000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26"/>
  <sheetViews>
    <sheetView showZeros="0" topLeftCell="A11" workbookViewId="0">
      <selection activeCell="A3" sqref="A3:J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219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220</v>
      </c>
      <c r="B4" s="29" t="s">
        <v>221</v>
      </c>
      <c r="C4" s="29" t="s">
        <v>222</v>
      </c>
      <c r="D4" s="29" t="s">
        <v>223</v>
      </c>
      <c r="E4" s="29" t="s">
        <v>224</v>
      </c>
      <c r="F4" s="29" t="s">
        <v>225</v>
      </c>
      <c r="G4" s="29" t="s">
        <v>226</v>
      </c>
      <c r="H4" s="29" t="s">
        <v>227</v>
      </c>
      <c r="I4" s="29" t="s">
        <v>228</v>
      </c>
      <c r="J4" s="29" t="s">
        <v>229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57</v>
      </c>
      <c r="B7" s="22"/>
      <c r="C7" s="22"/>
      <c r="E7" s="35"/>
      <c r="F7" s="35"/>
      <c r="G7" s="35"/>
      <c r="H7" s="35"/>
      <c r="I7" s="35"/>
      <c r="J7" s="35"/>
    </row>
    <row r="8" ht="108" customHeight="1" spans="1:10">
      <c r="A8" s="46" t="s">
        <v>214</v>
      </c>
      <c r="B8" s="22" t="s">
        <v>230</v>
      </c>
      <c r="C8" s="23"/>
      <c r="D8" s="23"/>
      <c r="E8" s="35"/>
      <c r="F8" s="35"/>
      <c r="G8" s="35"/>
      <c r="H8" s="35"/>
      <c r="I8" s="35"/>
      <c r="J8" s="35"/>
    </row>
    <row r="9" ht="48" customHeight="1" spans="1:10">
      <c r="A9" s="22"/>
      <c r="B9" s="22"/>
      <c r="C9" s="22" t="s">
        <v>231</v>
      </c>
      <c r="D9" s="47" t="s">
        <v>232</v>
      </c>
      <c r="E9" s="48" t="s">
        <v>233</v>
      </c>
      <c r="F9" s="36" t="s">
        <v>234</v>
      </c>
      <c r="G9" s="23" t="s">
        <v>235</v>
      </c>
      <c r="H9" s="36" t="s">
        <v>236</v>
      </c>
      <c r="I9" s="36" t="s">
        <v>237</v>
      </c>
      <c r="J9" s="48" t="s">
        <v>238</v>
      </c>
    </row>
    <row r="10" ht="42" customHeight="1" spans="1:10">
      <c r="A10" s="22"/>
      <c r="B10" s="22"/>
      <c r="C10" s="22" t="s">
        <v>231</v>
      </c>
      <c r="D10" s="47" t="s">
        <v>239</v>
      </c>
      <c r="E10" s="48" t="s">
        <v>240</v>
      </c>
      <c r="F10" s="36" t="s">
        <v>241</v>
      </c>
      <c r="G10" s="23" t="s">
        <v>242</v>
      </c>
      <c r="H10" s="36" t="s">
        <v>243</v>
      </c>
      <c r="I10" s="36" t="s">
        <v>237</v>
      </c>
      <c r="J10" s="48" t="s">
        <v>244</v>
      </c>
    </row>
    <row r="11" ht="39" customHeight="1" spans="1:10">
      <c r="A11" s="22"/>
      <c r="B11" s="22"/>
      <c r="C11" s="22" t="s">
        <v>231</v>
      </c>
      <c r="D11" s="47" t="s">
        <v>245</v>
      </c>
      <c r="E11" s="48" t="s">
        <v>246</v>
      </c>
      <c r="F11" s="36" t="s">
        <v>241</v>
      </c>
      <c r="G11" s="23" t="s">
        <v>48</v>
      </c>
      <c r="H11" s="36" t="s">
        <v>247</v>
      </c>
      <c r="I11" s="36" t="s">
        <v>237</v>
      </c>
      <c r="J11" s="48" t="s">
        <v>248</v>
      </c>
    </row>
    <row r="12" ht="47" customHeight="1" spans="1:10">
      <c r="A12" s="22"/>
      <c r="B12" s="22"/>
      <c r="C12" s="22" t="s">
        <v>249</v>
      </c>
      <c r="D12" s="47" t="s">
        <v>250</v>
      </c>
      <c r="E12" s="48" t="s">
        <v>251</v>
      </c>
      <c r="F12" s="36" t="s">
        <v>234</v>
      </c>
      <c r="G12" s="23" t="s">
        <v>252</v>
      </c>
      <c r="H12" s="36" t="s">
        <v>253</v>
      </c>
      <c r="I12" s="36" t="s">
        <v>237</v>
      </c>
      <c r="J12" s="48" t="s">
        <v>254</v>
      </c>
    </row>
    <row r="13" ht="42" customHeight="1" spans="1:10">
      <c r="A13" s="22"/>
      <c r="B13" s="22"/>
      <c r="C13" s="22" t="s">
        <v>255</v>
      </c>
      <c r="D13" s="47" t="s">
        <v>256</v>
      </c>
      <c r="E13" s="48" t="s">
        <v>257</v>
      </c>
      <c r="F13" s="36" t="s">
        <v>234</v>
      </c>
      <c r="G13" s="23" t="s">
        <v>258</v>
      </c>
      <c r="H13" s="36" t="s">
        <v>243</v>
      </c>
      <c r="I13" s="36" t="s">
        <v>237</v>
      </c>
      <c r="J13" s="48" t="s">
        <v>259</v>
      </c>
    </row>
    <row r="14" ht="363" customHeight="1" spans="1:10">
      <c r="A14" s="46" t="s">
        <v>205</v>
      </c>
      <c r="B14" s="22" t="s">
        <v>260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231</v>
      </c>
      <c r="D15" s="47" t="s">
        <v>232</v>
      </c>
      <c r="E15" s="48" t="s">
        <v>233</v>
      </c>
      <c r="F15" s="36" t="s">
        <v>234</v>
      </c>
      <c r="G15" s="23" t="s">
        <v>261</v>
      </c>
      <c r="H15" s="36" t="s">
        <v>236</v>
      </c>
      <c r="I15" s="36" t="s">
        <v>237</v>
      </c>
      <c r="J15" s="48" t="s">
        <v>262</v>
      </c>
    </row>
    <row r="16" ht="20.25" customHeight="1" spans="1:10">
      <c r="A16" s="22"/>
      <c r="B16" s="22"/>
      <c r="C16" s="22" t="s">
        <v>231</v>
      </c>
      <c r="D16" s="47" t="s">
        <v>232</v>
      </c>
      <c r="E16" s="48" t="s">
        <v>263</v>
      </c>
      <c r="F16" s="36" t="s">
        <v>234</v>
      </c>
      <c r="G16" s="23" t="s">
        <v>264</v>
      </c>
      <c r="H16" s="36" t="s">
        <v>265</v>
      </c>
      <c r="I16" s="36" t="s">
        <v>237</v>
      </c>
      <c r="J16" s="48" t="s">
        <v>266</v>
      </c>
    </row>
    <row r="17" ht="20.25" customHeight="1" spans="1:10">
      <c r="A17" s="22"/>
      <c r="B17" s="22"/>
      <c r="C17" s="22" t="s">
        <v>231</v>
      </c>
      <c r="D17" s="47" t="s">
        <v>239</v>
      </c>
      <c r="E17" s="48" t="s">
        <v>240</v>
      </c>
      <c r="F17" s="36" t="s">
        <v>241</v>
      </c>
      <c r="G17" s="23" t="s">
        <v>242</v>
      </c>
      <c r="H17" s="36" t="s">
        <v>243</v>
      </c>
      <c r="I17" s="36" t="s">
        <v>237</v>
      </c>
      <c r="J17" s="48" t="s">
        <v>244</v>
      </c>
    </row>
    <row r="18" ht="20.25" customHeight="1" spans="1:10">
      <c r="A18" s="22"/>
      <c r="B18" s="22"/>
      <c r="C18" s="22" t="s">
        <v>231</v>
      </c>
      <c r="D18" s="47" t="s">
        <v>245</v>
      </c>
      <c r="E18" s="48" t="s">
        <v>267</v>
      </c>
      <c r="F18" s="36" t="s">
        <v>241</v>
      </c>
      <c r="G18" s="23" t="s">
        <v>48</v>
      </c>
      <c r="H18" s="36" t="s">
        <v>247</v>
      </c>
      <c r="I18" s="36" t="s">
        <v>237</v>
      </c>
      <c r="J18" s="48" t="s">
        <v>254</v>
      </c>
    </row>
    <row r="19" ht="20.25" customHeight="1" spans="1:10">
      <c r="A19" s="22"/>
      <c r="B19" s="22"/>
      <c r="C19" s="22" t="s">
        <v>249</v>
      </c>
      <c r="D19" s="47" t="s">
        <v>250</v>
      </c>
      <c r="E19" s="48" t="s">
        <v>251</v>
      </c>
      <c r="F19" s="36" t="s">
        <v>234</v>
      </c>
      <c r="G19" s="23" t="s">
        <v>252</v>
      </c>
      <c r="H19" s="36" t="s">
        <v>253</v>
      </c>
      <c r="I19" s="36" t="s">
        <v>237</v>
      </c>
      <c r="J19" s="48" t="s">
        <v>254</v>
      </c>
    </row>
    <row r="20" ht="20.25" customHeight="1" spans="1:10">
      <c r="A20" s="22"/>
      <c r="B20" s="22"/>
      <c r="C20" s="22" t="s">
        <v>255</v>
      </c>
      <c r="D20" s="47" t="s">
        <v>256</v>
      </c>
      <c r="E20" s="48" t="s">
        <v>257</v>
      </c>
      <c r="F20" s="36" t="s">
        <v>234</v>
      </c>
      <c r="G20" s="23" t="s">
        <v>258</v>
      </c>
      <c r="H20" s="36" t="s">
        <v>243</v>
      </c>
      <c r="I20" s="36" t="s">
        <v>237</v>
      </c>
      <c r="J20" s="48" t="s">
        <v>259</v>
      </c>
    </row>
    <row r="21" ht="177" customHeight="1" spans="1:10">
      <c r="A21" s="46" t="s">
        <v>216</v>
      </c>
      <c r="B21" s="22" t="s">
        <v>268</v>
      </c>
      <c r="C21" s="22"/>
      <c r="D21" s="22"/>
      <c r="E21" s="22"/>
      <c r="F21" s="22"/>
      <c r="G21" s="22"/>
      <c r="H21" s="22"/>
      <c r="I21" s="22"/>
      <c r="J21" s="22"/>
    </row>
    <row r="22" ht="51" customHeight="1" spans="1:10">
      <c r="A22" s="22"/>
      <c r="B22" s="22"/>
      <c r="C22" s="22" t="s">
        <v>231</v>
      </c>
      <c r="D22" s="47" t="s">
        <v>232</v>
      </c>
      <c r="E22" s="48" t="s">
        <v>233</v>
      </c>
      <c r="F22" s="36" t="s">
        <v>234</v>
      </c>
      <c r="G22" s="23" t="s">
        <v>261</v>
      </c>
      <c r="H22" s="36" t="s">
        <v>236</v>
      </c>
      <c r="I22" s="36" t="s">
        <v>237</v>
      </c>
      <c r="J22" s="48" t="s">
        <v>262</v>
      </c>
    </row>
    <row r="23" ht="41" customHeight="1" spans="1:10">
      <c r="A23" s="22"/>
      <c r="B23" s="22"/>
      <c r="C23" s="22" t="s">
        <v>231</v>
      </c>
      <c r="D23" s="47" t="s">
        <v>239</v>
      </c>
      <c r="E23" s="48" t="s">
        <v>240</v>
      </c>
      <c r="F23" s="36" t="s">
        <v>241</v>
      </c>
      <c r="G23" s="23" t="s">
        <v>242</v>
      </c>
      <c r="H23" s="36" t="s">
        <v>243</v>
      </c>
      <c r="I23" s="36" t="s">
        <v>237</v>
      </c>
      <c r="J23" s="48" t="s">
        <v>244</v>
      </c>
    </row>
    <row r="24" ht="41" customHeight="1" spans="1:10">
      <c r="A24" s="22"/>
      <c r="B24" s="22"/>
      <c r="C24" s="22" t="s">
        <v>231</v>
      </c>
      <c r="D24" s="47" t="s">
        <v>245</v>
      </c>
      <c r="E24" s="48" t="s">
        <v>269</v>
      </c>
      <c r="F24" s="36" t="s">
        <v>241</v>
      </c>
      <c r="G24" s="23" t="s">
        <v>48</v>
      </c>
      <c r="H24" s="36" t="s">
        <v>247</v>
      </c>
      <c r="I24" s="36" t="s">
        <v>237</v>
      </c>
      <c r="J24" s="48" t="s">
        <v>254</v>
      </c>
    </row>
    <row r="25" ht="40" customHeight="1" spans="1:10">
      <c r="A25" s="22"/>
      <c r="B25" s="22"/>
      <c r="C25" s="22" t="s">
        <v>249</v>
      </c>
      <c r="D25" s="47" t="s">
        <v>250</v>
      </c>
      <c r="E25" s="48" t="s">
        <v>251</v>
      </c>
      <c r="F25" s="36" t="s">
        <v>234</v>
      </c>
      <c r="G25" s="23" t="s">
        <v>252</v>
      </c>
      <c r="H25" s="36" t="s">
        <v>253</v>
      </c>
      <c r="I25" s="36" t="s">
        <v>237</v>
      </c>
      <c r="J25" s="48" t="s">
        <v>254</v>
      </c>
    </row>
    <row r="26" ht="42" customHeight="1" spans="1:10">
      <c r="A26" s="22"/>
      <c r="B26" s="22"/>
      <c r="C26" s="22" t="s">
        <v>255</v>
      </c>
      <c r="D26" s="47" t="s">
        <v>256</v>
      </c>
      <c r="E26" s="48" t="s">
        <v>257</v>
      </c>
      <c r="F26" s="36" t="s">
        <v>234</v>
      </c>
      <c r="G26" s="23" t="s">
        <v>258</v>
      </c>
      <c r="H26" s="36" t="s">
        <v>243</v>
      </c>
      <c r="I26" s="36" t="s">
        <v>237</v>
      </c>
      <c r="J26" s="48" t="s">
        <v>259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2026-03-09T02:18:52Z</dcterms:created>
  <dcterms:modified xsi:type="dcterms:W3CDTF">2026-03-09T02:31:22Z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