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525" firstSheet="7" activeTab="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<sst xmlns="http://schemas.openxmlformats.org/spreadsheetml/2006/main" count="16204" uniqueCount="2178">
  <si>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</si>
  <si>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</si>
  <si>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</si>
  <si>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</si>
  <si>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</si>
  <si>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</si>
  <si>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</si>
  <si>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</si>
  <si>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</si>
  <si>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</si>
  <si>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</si>
  <si>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</si>
  <si>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</si>
  <si>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</si>
  <si>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</si>
  <si>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</si>
  <si>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</si>
  <si>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</si>
  <si>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</si>
  <si>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</si>
  <si>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</si>
  <si>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</si>
  <si>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</si>
  <si>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</si>
  <si>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</si>
  <si>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</si>
  <si>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</si>
  <si>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</si>
  <si>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</si>
  <si>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</si>
  <si>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</si>
  <si>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</si>
  <si>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</si>
  <si>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</si>
  <si>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</si>
  <si>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</si>
  <si>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</si>
  <si>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</si>
  <si>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</si>
  <si>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</si>
  <si>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</si>
  <si>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</si>
  <si>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</si>
  <si>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</si>
  <si>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</si>
  <si>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</si>
  <si>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</si>
  <si>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</si>
  <si>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</si>
  <si>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</si>
  <si>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</si>
  <si>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</si>
  <si>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</si>
  <si>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</si>
  <si>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</si>
  <si>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105</t>
  </si>
  <si>
    <t>通海县教育体育局</t>
  </si>
  <si>
    <t>105001</t>
  </si>
  <si>
    <t>105004</t>
  </si>
  <si>
    <t>通海县第一幼儿园</t>
  </si>
  <si>
    <t>105006</t>
  </si>
  <si>
    <t>通海县职业高级中学（玉溪烹饪学校）</t>
  </si>
  <si>
    <t>105007</t>
  </si>
  <si>
    <t>云南省通海县第一中学</t>
  </si>
  <si>
    <t>105008</t>
  </si>
  <si>
    <t>云南省通海县第二中学</t>
  </si>
  <si>
    <t>105009</t>
  </si>
  <si>
    <t>云南省通海县第三中学</t>
  </si>
  <si>
    <t>105010</t>
  </si>
  <si>
    <t>通海县杨广中学</t>
  </si>
  <si>
    <t>105011</t>
  </si>
  <si>
    <t>通海县秀山中学</t>
  </si>
  <si>
    <t>105012</t>
  </si>
  <si>
    <t>通海县九龙中学</t>
  </si>
  <si>
    <t>105013</t>
  </si>
  <si>
    <t>通海县河西中学</t>
  </si>
  <si>
    <t>105014</t>
  </si>
  <si>
    <t>通海县朝阳中学</t>
  </si>
  <si>
    <t>105015</t>
  </si>
  <si>
    <t>通海县桑园中学</t>
  </si>
  <si>
    <t>105016</t>
  </si>
  <si>
    <t>通海县东麓中学</t>
  </si>
  <si>
    <t>105017</t>
  </si>
  <si>
    <t>通海县四街中心小学</t>
  </si>
  <si>
    <t>105018</t>
  </si>
  <si>
    <t>通海县纳古中心小学</t>
  </si>
  <si>
    <t>105019</t>
  </si>
  <si>
    <t>通海县河西中心小学</t>
  </si>
  <si>
    <t>105020</t>
  </si>
  <si>
    <t>通海县九龙中心小学</t>
  </si>
  <si>
    <t>105021</t>
  </si>
  <si>
    <t>通海县兴蒙中心小学</t>
  </si>
  <si>
    <t>105022</t>
  </si>
  <si>
    <t>通海县里山中心小学</t>
  </si>
  <si>
    <t>105023</t>
  </si>
  <si>
    <t>通海县高大中心小学</t>
  </si>
  <si>
    <t>105024</t>
  </si>
  <si>
    <t>通海县杨广中心小学</t>
  </si>
  <si>
    <t>105025</t>
  </si>
  <si>
    <t>通海县秀山中心小学</t>
  </si>
  <si>
    <t>105026</t>
  </si>
  <si>
    <t>通海县秀山幼儿园</t>
  </si>
  <si>
    <t>105027</t>
  </si>
  <si>
    <t>通海县少年儿童业余体育学校</t>
  </si>
  <si>
    <t>105028</t>
  </si>
  <si>
    <t>通海县特殊教育学校</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</si>
  <si>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</si>
  <si>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</si>
  <si>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</si>
  <si>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</si>
  <si>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</si>
  <si>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</si>
  <si>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</si>
  <si>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</si>
  <si>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</si>
  <si>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</si>
  <si>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</si>
  <si>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</si>
  <si>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</si>
  <si>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</si>
  <si>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205</t>
  </si>
  <si>
    <t>教育支出</t>
  </si>
  <si>
    <t>20501</t>
  </si>
  <si>
    <t>教育管理事务</t>
  </si>
  <si>
    <t>2050101</t>
  </si>
  <si>
    <t>行政运行</t>
  </si>
  <si>
    <t>2050199</t>
  </si>
  <si>
    <t>其他教育管理事务支出</t>
  </si>
  <si>
    <t>20502</t>
  </si>
  <si>
    <t>普通教育</t>
  </si>
  <si>
    <t>2050201</t>
  </si>
  <si>
    <t>学前教育</t>
  </si>
  <si>
    <t>2050202</t>
  </si>
  <si>
    <t>小学教育</t>
  </si>
  <si>
    <t>2050203</t>
  </si>
  <si>
    <t>初中教育</t>
  </si>
  <si>
    <t>2050204</t>
  </si>
  <si>
    <t>高中教育</t>
  </si>
  <si>
    <t>20503</t>
  </si>
  <si>
    <t>职业教育</t>
  </si>
  <si>
    <t>2050302</t>
  </si>
  <si>
    <t>中等职业教育</t>
  </si>
  <si>
    <t>20507</t>
  </si>
  <si>
    <t>特殊教育</t>
  </si>
  <si>
    <t>2050701</t>
  </si>
  <si>
    <t>特殊学校教育</t>
  </si>
  <si>
    <t>20509</t>
  </si>
  <si>
    <t>教育费附加安排的支出</t>
  </si>
  <si>
    <t>2050999</t>
  </si>
  <si>
    <t>其他教育费附加安排的支出</t>
  </si>
  <si>
    <t>207</t>
  </si>
  <si>
    <t>文化旅游体育与传媒支出</t>
  </si>
  <si>
    <t>20703</t>
  </si>
  <si>
    <t>体育</t>
  </si>
  <si>
    <t>2070306</t>
  </si>
  <si>
    <t>体育训练</t>
  </si>
  <si>
    <t>2070308</t>
  </si>
  <si>
    <t>群众体育</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</si>
  <si>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</si>
  <si>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</si>
  <si>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</si>
  <si>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</si>
  <si>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</si>
  <si>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</si>
  <si>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</si>
  <si>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</si>
  <si>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</si>
  <si>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</si>
  <si>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</si>
  <si>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</si>
  <si>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</si>
  <si>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</si>
  <si>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</si>
  <si>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</si>
  <si>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</si>
  <si>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</si>
  <si>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</si>
  <si>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</si>
  <si>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</si>
  <si>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</si>
  <si>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</si>
  <si>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</si>
  <si>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</si>
  <si>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</si>
  <si>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</si>
  <si>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</si>
  <si>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21208</t>
  </si>
  <si>
    <t>国有土地使用权出让收入安排的支出</t>
  </si>
  <si>
    <t>2120899</t>
  </si>
  <si>
    <t>其他国有土地使用权出让收入安排的支出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</si>
  <si>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</si>
  <si>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</si>
  <si>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</si>
  <si>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</si>
  <si>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</si>
  <si>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</si>
  <si>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</si>
  <si>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</si>
  <si>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</si>
  <si>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</si>
  <si>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</si>
  <si>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</si>
  <si>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</si>
  <si>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</si>
  <si>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</si>
  <si>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</si>
  <si>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</si>
  <si>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</si>
  <si>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</si>
  <si>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</si>
  <si>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</si>
  <si>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</si>
  <si>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</si>
  <si>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</si>
  <si>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</si>
  <si>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</si>
  <si>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</si>
  <si>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</si>
  <si>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</si>
  <si>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</si>
  <si>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</si>
  <si>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</si>
  <si>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</si>
  <si>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</si>
  <si>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</si>
  <si>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</si>
  <si>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</si>
  <si>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</si>
  <si>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</si>
  <si>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</si>
  <si>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</si>
  <si>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</si>
  <si>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</si>
  <si>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</si>
  <si>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</si>
  <si>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</si>
  <si>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</si>
  <si>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</si>
  <si>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</si>
  <si>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</si>
  <si>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530423210000000004011</t>
  </si>
  <si>
    <t>行政人员支出工资</t>
  </si>
  <si>
    <t>30101</t>
  </si>
  <si>
    <t>基本工资</t>
  </si>
  <si>
    <t>30102</t>
  </si>
  <si>
    <t>津贴补贴</t>
  </si>
  <si>
    <t>30103</t>
  </si>
  <si>
    <t>奖金</t>
  </si>
  <si>
    <t>530423210000000004012</t>
  </si>
  <si>
    <t>事业人员支出工资</t>
  </si>
  <si>
    <t>30107</t>
  </si>
  <si>
    <t>绩效工资</t>
  </si>
  <si>
    <t>530423210000000004013</t>
  </si>
  <si>
    <t>社会保障缴费</t>
  </si>
  <si>
    <t>30112</t>
  </si>
  <si>
    <t>其他社会保障缴费</t>
  </si>
  <si>
    <t>30108</t>
  </si>
  <si>
    <t>机关事业单位基本养老保险缴费</t>
  </si>
  <si>
    <t>30110</t>
  </si>
  <si>
    <t>职工基本医疗保险缴费</t>
  </si>
  <si>
    <t>30111</t>
  </si>
  <si>
    <t>公务员医疗补助缴费</t>
  </si>
  <si>
    <t>530423210000000004014</t>
  </si>
  <si>
    <t>30113</t>
  </si>
  <si>
    <t>530423210000000004015</t>
  </si>
  <si>
    <t>对个人和家庭的补助</t>
  </si>
  <si>
    <t>30305</t>
  </si>
  <si>
    <t>生活补助</t>
  </si>
  <si>
    <t>530423210000000004017</t>
  </si>
  <si>
    <t>公车购置及运维费</t>
  </si>
  <si>
    <t>30231</t>
  </si>
  <si>
    <t>公务用车运行维护费</t>
  </si>
  <si>
    <t>530423210000000004018</t>
  </si>
  <si>
    <t>行政人员公务交通补贴</t>
  </si>
  <si>
    <t>30239</t>
  </si>
  <si>
    <t>其他交通费用</t>
  </si>
  <si>
    <t>530423210000000004019</t>
  </si>
  <si>
    <t>工会经费</t>
  </si>
  <si>
    <t>30228</t>
  </si>
  <si>
    <t>530423210000000004020</t>
  </si>
  <si>
    <t>一般公共经费</t>
  </si>
  <si>
    <t>30201</t>
  </si>
  <si>
    <t>办公费</t>
  </si>
  <si>
    <t>30205</t>
  </si>
  <si>
    <t>水费</t>
  </si>
  <si>
    <t>30207</t>
  </si>
  <si>
    <t>邮电费</t>
  </si>
  <si>
    <t>30211</t>
  </si>
  <si>
    <t>差旅费</t>
  </si>
  <si>
    <t>30226</t>
  </si>
  <si>
    <t>劳务费</t>
  </si>
  <si>
    <t>30299</t>
  </si>
  <si>
    <t>其他商品和服务支出</t>
  </si>
  <si>
    <t>30206</t>
  </si>
  <si>
    <t>电费</t>
  </si>
  <si>
    <t>30213</t>
  </si>
  <si>
    <t>维修（护）费</t>
  </si>
  <si>
    <t>530423221100000485622</t>
  </si>
  <si>
    <t>30217</t>
  </si>
  <si>
    <t>530423231100001487624</t>
  </si>
  <si>
    <t>事业人员奖励性绩效工资增量</t>
  </si>
  <si>
    <t>530423231100001487650</t>
  </si>
  <si>
    <t>人员经费预留</t>
  </si>
  <si>
    <t>30199</t>
  </si>
  <si>
    <t>其他工资福利支出</t>
  </si>
  <si>
    <t>530423231100001487651</t>
  </si>
  <si>
    <t>综合效能考核奖</t>
  </si>
  <si>
    <t>530423231100001487652</t>
  </si>
  <si>
    <t>福利费经费</t>
  </si>
  <si>
    <t>530423261100005124263</t>
  </si>
  <si>
    <t>办公费支出专项经费</t>
  </si>
  <si>
    <t>530423261100005124288</t>
  </si>
  <si>
    <t>培训费支出专项经费</t>
  </si>
  <si>
    <t>30216</t>
  </si>
  <si>
    <t>培训费</t>
  </si>
  <si>
    <t>530423261100005124354</t>
  </si>
  <si>
    <t>劳务费支出专项经费</t>
  </si>
  <si>
    <t>530423210000000004472</t>
  </si>
  <si>
    <t>530423210000000004473</t>
  </si>
  <si>
    <t>530423210000000004474</t>
  </si>
  <si>
    <t>530423210000000004475</t>
  </si>
  <si>
    <t>530423210000000004479</t>
  </si>
  <si>
    <t>530423231100001488142</t>
  </si>
  <si>
    <t>530423231100001488143</t>
  </si>
  <si>
    <t>530423231100001488146</t>
  </si>
  <si>
    <t>530423241100002122366</t>
  </si>
  <si>
    <t>办公费经费</t>
  </si>
  <si>
    <t>530423241100002646333</t>
  </si>
  <si>
    <t>编外人员工资</t>
  </si>
  <si>
    <t>530423261100005118423</t>
  </si>
  <si>
    <t>编外临聘人员经费</t>
  </si>
  <si>
    <t>530423210000000003026</t>
  </si>
  <si>
    <t>530423210000000003027</t>
  </si>
  <si>
    <t>530423210000000003126</t>
  </si>
  <si>
    <t>530423210000000003127</t>
  </si>
  <si>
    <t>530423210000000003132</t>
  </si>
  <si>
    <t>530423231100001496781</t>
  </si>
  <si>
    <t>530423231100001496786</t>
  </si>
  <si>
    <t>530423231100001496797</t>
  </si>
  <si>
    <t>530423261100005032174</t>
  </si>
  <si>
    <t>教师廉租房押金清退及日常办公资金</t>
  </si>
  <si>
    <t>530423210000000003662</t>
  </si>
  <si>
    <t>530423210000000003663</t>
  </si>
  <si>
    <t>530423210000000003664</t>
  </si>
  <si>
    <t>530423210000000003665</t>
  </si>
  <si>
    <t>530423210000000003667</t>
  </si>
  <si>
    <t>530423231100001491585</t>
  </si>
  <si>
    <t>530423231100001491600</t>
  </si>
  <si>
    <t>530423231100001491602</t>
  </si>
  <si>
    <t>530423251100003722080</t>
  </si>
  <si>
    <t>编外人员工资专项资金</t>
  </si>
  <si>
    <t>530423251100003722159</t>
  </si>
  <si>
    <t>高中教师超工作量费用补助资金</t>
  </si>
  <si>
    <t>530423210000000002392</t>
  </si>
  <si>
    <t>530423210000000002393</t>
  </si>
  <si>
    <t>530423210000000002394</t>
  </si>
  <si>
    <t>530423210000000002395</t>
  </si>
  <si>
    <t>530423210000000002421</t>
  </si>
  <si>
    <t>530423231100001488023</t>
  </si>
  <si>
    <t>530423231100001488024</t>
  </si>
  <si>
    <t>530423231100001488025</t>
  </si>
  <si>
    <t>530423231100001488033</t>
  </si>
  <si>
    <t>530423241100002105365</t>
  </si>
  <si>
    <t>高中教师周末补课费及临聘人员工资资金</t>
  </si>
  <si>
    <t>530423210000000002241</t>
  </si>
  <si>
    <t>530423210000000002242</t>
  </si>
  <si>
    <t>530423210000000002243</t>
  </si>
  <si>
    <t>530423210000000002244</t>
  </si>
  <si>
    <t>530423210000000002252</t>
  </si>
  <si>
    <t>530423231100001486467</t>
  </si>
  <si>
    <t>530423231100001486496</t>
  </si>
  <si>
    <t>530423231100001486508</t>
  </si>
  <si>
    <t>530423231100001486509</t>
  </si>
  <si>
    <t>530423210000000002897</t>
  </si>
  <si>
    <t>530423210000000002898</t>
  </si>
  <si>
    <t>530423210000000002899</t>
  </si>
  <si>
    <t>530423210000000002900</t>
  </si>
  <si>
    <t>530423210000000002904</t>
  </si>
  <si>
    <t>530423231100001492793</t>
  </si>
  <si>
    <t>530423231100001492809</t>
  </si>
  <si>
    <t>530423231100001492810</t>
  </si>
  <si>
    <t>530423241100002129296</t>
  </si>
  <si>
    <t>530423210000000002219</t>
  </si>
  <si>
    <t>530423210000000002220</t>
  </si>
  <si>
    <t>530423210000000002546</t>
  </si>
  <si>
    <t>530423210000000002547</t>
  </si>
  <si>
    <t>530423210000000002550</t>
  </si>
  <si>
    <t>530423231100001484931</t>
  </si>
  <si>
    <t>530423231100001484932</t>
  </si>
  <si>
    <t>530423231100001484963</t>
  </si>
  <si>
    <t>530423210000000002411</t>
  </si>
  <si>
    <t>530423210000000002412</t>
  </si>
  <si>
    <t>530423210000000002413</t>
  </si>
  <si>
    <t>530423210000000002414</t>
  </si>
  <si>
    <t>530423210000000002417</t>
  </si>
  <si>
    <t>530423231100001490020</t>
  </si>
  <si>
    <t>530423231100001490021</t>
  </si>
  <si>
    <t>530423231100001490049</t>
  </si>
  <si>
    <t>530423231100001490050</t>
  </si>
  <si>
    <t>530423210000000002887</t>
  </si>
  <si>
    <t>530423210000000002888</t>
  </si>
  <si>
    <t>530423210000000002889</t>
  </si>
  <si>
    <t>530423210000000002890</t>
  </si>
  <si>
    <t>530423210000000002894</t>
  </si>
  <si>
    <t>530423231100001494817</t>
  </si>
  <si>
    <t>530423231100001494818</t>
  </si>
  <si>
    <t>530423231100001494829</t>
  </si>
  <si>
    <t>530423231100001494830</t>
  </si>
  <si>
    <t>530423210000000003229</t>
  </si>
  <si>
    <t>530423210000000003230</t>
  </si>
  <si>
    <t>530423210000000003231</t>
  </si>
  <si>
    <t>530423210000000003232</t>
  </si>
  <si>
    <t>530423210000000003235</t>
  </si>
  <si>
    <t>530423231100001491223</t>
  </si>
  <si>
    <t>530423231100001491225</t>
  </si>
  <si>
    <t>530423231100001491228</t>
  </si>
  <si>
    <t>530423231100001491229</t>
  </si>
  <si>
    <t>530423261100005135021</t>
  </si>
  <si>
    <t>非税收入专项资金</t>
  </si>
  <si>
    <t>530423210000000003188</t>
  </si>
  <si>
    <t>530423210000000003189</t>
  </si>
  <si>
    <t>530423210000000003190</t>
  </si>
  <si>
    <t>530423210000000003191</t>
  </si>
  <si>
    <t>530423210000000003194</t>
  </si>
  <si>
    <t>530423231100001489986</t>
  </si>
  <si>
    <t>530423231100001490004</t>
  </si>
  <si>
    <t>530423231100001490005</t>
  </si>
  <si>
    <t>530423231100001490006</t>
  </si>
  <si>
    <t>530423210000000003206</t>
  </si>
  <si>
    <t>530423210000000003207</t>
  </si>
  <si>
    <t>530423210000000003208</t>
  </si>
  <si>
    <t>530423210000000003209</t>
  </si>
  <si>
    <t>530423210000000003212</t>
  </si>
  <si>
    <t>530423231100001487035</t>
  </si>
  <si>
    <t>530423231100001487036</t>
  </si>
  <si>
    <t>530423231100001487041</t>
  </si>
  <si>
    <t>530423241100002125923</t>
  </si>
  <si>
    <t>530423210000000003670</t>
  </si>
  <si>
    <t>530423210000000003671</t>
  </si>
  <si>
    <t>530423210000000003672</t>
  </si>
  <si>
    <t>530423210000000003673</t>
  </si>
  <si>
    <t>530423210000000003677</t>
  </si>
  <si>
    <t>530423231100001492985</t>
  </si>
  <si>
    <t>530423231100001492986</t>
  </si>
  <si>
    <t>530423231100001492987</t>
  </si>
  <si>
    <t>530423231100001493003</t>
  </si>
  <si>
    <t>530423261100005113123</t>
  </si>
  <si>
    <t>530423210000000002606</t>
  </si>
  <si>
    <t>530423210000000002607</t>
  </si>
  <si>
    <t>530423210000000002608</t>
  </si>
  <si>
    <t>530423210000000002609</t>
  </si>
  <si>
    <t>530423210000000002612</t>
  </si>
  <si>
    <t>530423231100001490927</t>
  </si>
  <si>
    <t>530423231100001490934</t>
  </si>
  <si>
    <t>530423231100001490935</t>
  </si>
  <si>
    <t>530423231100001490937</t>
  </si>
  <si>
    <t>530423261100005094464</t>
  </si>
  <si>
    <t>非税收入支出临聘人员工资资金</t>
  </si>
  <si>
    <t>530423261100005107883</t>
  </si>
  <si>
    <t>非税收入除人员工资外的资金</t>
  </si>
  <si>
    <t>530423210000000003248</t>
  </si>
  <si>
    <t>530423210000000003249</t>
  </si>
  <si>
    <t>530423210000000003250</t>
  </si>
  <si>
    <t>530423210000000003251</t>
  </si>
  <si>
    <t>530423210000000003253</t>
  </si>
  <si>
    <t>530423231100001497237</t>
  </si>
  <si>
    <t>530423231100001497238</t>
  </si>
  <si>
    <t>530423231100001497239</t>
  </si>
  <si>
    <t>530423231100001497279</t>
  </si>
  <si>
    <t>530423261100005109553</t>
  </si>
  <si>
    <t>非税收入支出临聘人员工资经费</t>
  </si>
  <si>
    <t>530423210000000002877</t>
  </si>
  <si>
    <t>530423210000000002878</t>
  </si>
  <si>
    <t>530423210000000002879</t>
  </si>
  <si>
    <t>530423210000000002880</t>
  </si>
  <si>
    <t>530423210000000002884</t>
  </si>
  <si>
    <t>530423231100001497884</t>
  </si>
  <si>
    <t>530423231100001497885</t>
  </si>
  <si>
    <t>530423231100001497886</t>
  </si>
  <si>
    <t>530423231100001497887</t>
  </si>
  <si>
    <t>530423261100005150659</t>
  </si>
  <si>
    <t>非税收入幼师工资专项资金</t>
  </si>
  <si>
    <t>530423210000000002961</t>
  </si>
  <si>
    <t>530423210000000002962</t>
  </si>
  <si>
    <t>530423210000000002963</t>
  </si>
  <si>
    <t>530423210000000002964</t>
  </si>
  <si>
    <t>530423210000000002968</t>
  </si>
  <si>
    <t>530423231100001491954</t>
  </si>
  <si>
    <t>530423231100001491958</t>
  </si>
  <si>
    <t>530423231100001492336</t>
  </si>
  <si>
    <t>530423241100002129279</t>
  </si>
  <si>
    <t>530423261100005150358</t>
  </si>
  <si>
    <t>非税收入资金</t>
  </si>
  <si>
    <t>530423210000000003024</t>
  </si>
  <si>
    <t>530423210000000003025</t>
  </si>
  <si>
    <t>530423210000000003034</t>
  </si>
  <si>
    <t>530423210000000003035</t>
  </si>
  <si>
    <t>530423210000000003039</t>
  </si>
  <si>
    <t>530423231100001496135</t>
  </si>
  <si>
    <t>530423231100001496136</t>
  </si>
  <si>
    <t>530423231100001496150</t>
  </si>
  <si>
    <t>530423231100001496154</t>
  </si>
  <si>
    <t>530423261100005124181</t>
  </si>
  <si>
    <t>非税收入临聘人员专项资金</t>
  </si>
  <si>
    <t>530423210000000003197</t>
  </si>
  <si>
    <t>530423210000000003198</t>
  </si>
  <si>
    <t>530423210000000003199</t>
  </si>
  <si>
    <t>530423210000000003200</t>
  </si>
  <si>
    <t>530423210000000003919</t>
  </si>
  <si>
    <t>530423231100001497358</t>
  </si>
  <si>
    <t>530423231100001497370</t>
  </si>
  <si>
    <t>530423231100001497371</t>
  </si>
  <si>
    <t>530423231100001497373</t>
  </si>
  <si>
    <t>530423251100003761402</t>
  </si>
  <si>
    <t>非税收入临聘人员资金</t>
  </si>
  <si>
    <t>530423210000000003692</t>
  </si>
  <si>
    <t>530423210000000003693</t>
  </si>
  <si>
    <t>530423210000000003694</t>
  </si>
  <si>
    <t>530423210000000003695</t>
  </si>
  <si>
    <t>530423210000000003697</t>
  </si>
  <si>
    <t>530423231100001495037</t>
  </si>
  <si>
    <t>530423231100001495050</t>
  </si>
  <si>
    <t>530423231100001495061</t>
  </si>
  <si>
    <t>530423231100001495062</t>
  </si>
  <si>
    <t>530423251100003757805</t>
  </si>
  <si>
    <t>530423251100003757883</t>
  </si>
  <si>
    <t>非税收入运转经费</t>
  </si>
  <si>
    <t>530423210000000003021</t>
  </si>
  <si>
    <t>530423210000000003022</t>
  </si>
  <si>
    <t>530423210000000003023</t>
  </si>
  <si>
    <t>530423210000000003028</t>
  </si>
  <si>
    <t>530423210000000003032</t>
  </si>
  <si>
    <t>530423231100001498003</t>
  </si>
  <si>
    <t>530423231100001498028</t>
  </si>
  <si>
    <t>530423231100001498029</t>
  </si>
  <si>
    <t>530423231100001498030</t>
  </si>
  <si>
    <t>530423251100003760677</t>
  </si>
  <si>
    <t>2025年非税收入支出项目资金</t>
  </si>
  <si>
    <t>530423210000000003541</t>
  </si>
  <si>
    <t>530423210000000003542</t>
  </si>
  <si>
    <t>530423210000000003543</t>
  </si>
  <si>
    <t>530423210000000003544</t>
  </si>
  <si>
    <t>530423210000000003546</t>
  </si>
  <si>
    <t>530423231100001490565</t>
  </si>
  <si>
    <t>530423231100001490583</t>
  </si>
  <si>
    <t>530423231100001490584</t>
  </si>
  <si>
    <t>530423261100005111950</t>
  </si>
  <si>
    <t>(临聘人员工资）非税收入资金</t>
  </si>
  <si>
    <t>530423261100005112108</t>
  </si>
  <si>
    <t>办公经费</t>
  </si>
  <si>
    <t>530423210000000002993</t>
  </si>
  <si>
    <t>530423210000000002994</t>
  </si>
  <si>
    <t>530423210000000002995</t>
  </si>
  <si>
    <t>530423210000000003008</t>
  </si>
  <si>
    <t>530423210000000003010</t>
  </si>
  <si>
    <t>530423210000000003011</t>
  </si>
  <si>
    <t>530423231100001487239</t>
  </si>
  <si>
    <t>530423231100001487262</t>
  </si>
  <si>
    <t>530423231100001487263</t>
  </si>
  <si>
    <t>530423241100002428838</t>
  </si>
  <si>
    <t>编外人员工资（公用经费）</t>
  </si>
  <si>
    <t>530423221100000498780</t>
  </si>
  <si>
    <t>530423221100000498785</t>
  </si>
  <si>
    <t>530423221100000498786</t>
  </si>
  <si>
    <t>530423221100000498787</t>
  </si>
  <si>
    <t>530423221100000498802</t>
  </si>
  <si>
    <t>530423231100001486417</t>
  </si>
  <si>
    <t>530423231100001486418</t>
  </si>
  <si>
    <t>530423231100001486421</t>
  </si>
  <si>
    <t>预算05-1表</t>
  </si>
  <si>
    <t>2026年部门项目支出预算表</t>
  </si>
  <si>
    <t>项目分类</t>
  </si>
  <si>
    <t>项目单位</t>
  </si>
  <si>
    <t>经济科目编码</t>
  </si>
  <si>
    <t>本年拨款</t>
  </si>
  <si>
    <t>其中：本次下达</t>
  </si>
  <si>
    <t>单位自有资金</t>
  </si>
  <si>
    <t>313 事业发展类</t>
  </si>
  <si>
    <t>530423221100000883989</t>
  </si>
  <si>
    <t>教育发展专项经费</t>
  </si>
  <si>
    <t>530423200000000001188</t>
  </si>
  <si>
    <t>免保育教育费专项资金</t>
  </si>
  <si>
    <t>530423261100005036068</t>
  </si>
  <si>
    <t>民师离岗退养人员专项资金</t>
  </si>
  <si>
    <t>312 民生类</t>
  </si>
  <si>
    <t>530423231100001218041</t>
  </si>
  <si>
    <t>通海县老年人体育经费</t>
  </si>
  <si>
    <t>530423200000000001187</t>
  </si>
  <si>
    <t>通海县秀山第一小学新区建设项目专项资金</t>
  </si>
  <si>
    <t>530423210000000004508</t>
  </si>
  <si>
    <t>31001</t>
  </si>
  <si>
    <t>房屋建筑物购建</t>
  </si>
  <si>
    <t>学前教育家庭经济困难幼儿资助专项资金</t>
  </si>
  <si>
    <t>530423221100001046613</t>
  </si>
  <si>
    <t>学前教育生均公用经费专项资金</t>
  </si>
  <si>
    <t>530423221100000939117</t>
  </si>
  <si>
    <t>遗属生活补助经费</t>
  </si>
  <si>
    <t>530423231100001239730</t>
  </si>
  <si>
    <t>530423231100001552033</t>
  </si>
  <si>
    <t>530423261100005021621</t>
  </si>
  <si>
    <t>食堂账户专项资金</t>
  </si>
  <si>
    <t>530423261100005021825</t>
  </si>
  <si>
    <t>学前教育家庭经济困难学生资助经费</t>
  </si>
  <si>
    <t>530423241100003167692</t>
  </si>
  <si>
    <t>530423251100003714878</t>
  </si>
  <si>
    <t>530423221100000883809</t>
  </si>
  <si>
    <t>食堂账户专项经费</t>
  </si>
  <si>
    <t>530423261100005032337</t>
  </si>
  <si>
    <t>530423231100001237321</t>
  </si>
  <si>
    <t>职业高级中学生均公用经费专项资金</t>
  </si>
  <si>
    <t>311 专项业务类</t>
  </si>
  <si>
    <t>530423221100000942215</t>
  </si>
  <si>
    <t>中等职业教育国家助学金专项资金</t>
  </si>
  <si>
    <t>530423221100001053316</t>
  </si>
  <si>
    <t>30308</t>
  </si>
  <si>
    <t>助学金</t>
  </si>
  <si>
    <t>中等职业教育免学费专项资金</t>
  </si>
  <si>
    <t>530423231100001133506</t>
  </si>
  <si>
    <t>530423251100003716710</t>
  </si>
  <si>
    <t>30218</t>
  </si>
  <si>
    <t>专用材料费</t>
  </si>
  <si>
    <t>非税收入成本性支出专项资金</t>
  </si>
  <si>
    <t>530423251100003717107</t>
  </si>
  <si>
    <t>普通高中国家助学金专项资金</t>
  </si>
  <si>
    <t>530423251100003694518</t>
  </si>
  <si>
    <t>普通高中建档立卡贫困学生生活补助专项资金</t>
  </si>
  <si>
    <t>530423251100003715099</t>
  </si>
  <si>
    <t>普通高中免学杂费专项资金</t>
  </si>
  <si>
    <t>530423251100003715142</t>
  </si>
  <si>
    <t>普通高中生均公用经费专项资金</t>
  </si>
  <si>
    <t>530423251100003715729</t>
  </si>
  <si>
    <t>530423251100003717870</t>
  </si>
  <si>
    <t>义务教育家庭经济困难学生生活补助专项资金</t>
  </si>
  <si>
    <t>530423251100003717702</t>
  </si>
  <si>
    <t>义务教育生均公用经费专项资金</t>
  </si>
  <si>
    <t>530423251100003717775</t>
  </si>
  <si>
    <t>义务教育学生营养膳食补助专项经费</t>
  </si>
  <si>
    <t>530423261100005041803</t>
  </si>
  <si>
    <t>530423221100000884048</t>
  </si>
  <si>
    <t>非税支出专项资金</t>
  </si>
  <si>
    <t>530423241100002095645</t>
  </si>
  <si>
    <t>30214</t>
  </si>
  <si>
    <t>租赁费</t>
  </si>
  <si>
    <t>31003</t>
  </si>
  <si>
    <t>专用设备购置</t>
  </si>
  <si>
    <t>530423261100004959955</t>
  </si>
  <si>
    <t>530423261100004960335</t>
  </si>
  <si>
    <t>通海县第二中学普通高中国家助学金专项资金</t>
  </si>
  <si>
    <t>530423261100004947158</t>
  </si>
  <si>
    <t>通海县第二中学普通高中免学杂费专项资金</t>
  </si>
  <si>
    <t>530423261100004953771</t>
  </si>
  <si>
    <t>通海县第二中学食堂账户专项资金</t>
  </si>
  <si>
    <t>530423261100005029072</t>
  </si>
  <si>
    <t>530423231100001229978</t>
  </si>
  <si>
    <t>530423251100003630377</t>
  </si>
  <si>
    <t>530423261100005027586</t>
  </si>
  <si>
    <t>学生营养膳食补助专项经费</t>
  </si>
  <si>
    <t>530423261100005031312</t>
  </si>
  <si>
    <t>530423251100003629962</t>
  </si>
  <si>
    <t>530423251100003631519</t>
  </si>
  <si>
    <t>530423251100003620633</t>
  </si>
  <si>
    <t>530423261100005021857</t>
  </si>
  <si>
    <t>30227</t>
  </si>
  <si>
    <t>委托业务费</t>
  </si>
  <si>
    <t>530423261100005022036</t>
  </si>
  <si>
    <t>530423261100005023879</t>
  </si>
  <si>
    <t>530423261100005014027</t>
  </si>
  <si>
    <t>530423261100005023759</t>
  </si>
  <si>
    <t>530423261100005023219</t>
  </si>
  <si>
    <t>530423231100001146887</t>
  </si>
  <si>
    <t>530423261100005018321</t>
  </si>
  <si>
    <t>530423261100005024490</t>
  </si>
  <si>
    <t>530423231100001228149</t>
  </si>
  <si>
    <t>530423231100001121802</t>
  </si>
  <si>
    <t>530423231100001121421</t>
  </si>
  <si>
    <t>530423231100001229672</t>
  </si>
  <si>
    <t>530423261100005026770</t>
  </si>
  <si>
    <t>530423261100005028479</t>
  </si>
  <si>
    <t>530423231100001231412</t>
  </si>
  <si>
    <t>530423231100001140192</t>
  </si>
  <si>
    <t>530423231100001143163</t>
  </si>
  <si>
    <t>530423231100001142703</t>
  </si>
  <si>
    <t>530423261100005025818</t>
  </si>
  <si>
    <t>530423261100005030419</t>
  </si>
  <si>
    <t>530423251100003627058</t>
  </si>
  <si>
    <t>30304</t>
  </si>
  <si>
    <t>抚恤金</t>
  </si>
  <si>
    <t>530423221100000957289</t>
  </si>
  <si>
    <t>530423221100000714003</t>
  </si>
  <si>
    <t>530423231100001231860</t>
  </si>
  <si>
    <t>530423261100005031717</t>
  </si>
  <si>
    <t>530423261100005029762</t>
  </si>
  <si>
    <t>530423231100001233306</t>
  </si>
  <si>
    <t>530423231100001171821</t>
  </si>
  <si>
    <t>530423231100001170660</t>
  </si>
  <si>
    <t>530423231100001228537</t>
  </si>
  <si>
    <t>530423261100005028981</t>
  </si>
  <si>
    <t>学校食堂账户专项资金</t>
  </si>
  <si>
    <t>530423261100005024276</t>
  </si>
  <si>
    <t>530423231100001231363</t>
  </si>
  <si>
    <t>530423221100000965112</t>
  </si>
  <si>
    <t>530423221100000936667</t>
  </si>
  <si>
    <t>530423231100001197896</t>
  </si>
  <si>
    <t>530423261100005032603</t>
  </si>
  <si>
    <t>530423261100005033063</t>
  </si>
  <si>
    <t>530423231100001230407</t>
  </si>
  <si>
    <t>530423231100001122502</t>
  </si>
  <si>
    <t>530423231100001120980</t>
  </si>
  <si>
    <t>530423251100003720328</t>
  </si>
  <si>
    <t>530423261100005029431</t>
  </si>
  <si>
    <t>530423251100003615483</t>
  </si>
  <si>
    <t>530423251100003694619</t>
  </si>
  <si>
    <t>30202</t>
  </si>
  <si>
    <t>印刷费</t>
  </si>
  <si>
    <t>30209</t>
  </si>
  <si>
    <t>物业管理费</t>
  </si>
  <si>
    <t>530423261100005025404</t>
  </si>
  <si>
    <t>学校食堂项目专项经费</t>
  </si>
  <si>
    <t>530423261100005025655</t>
  </si>
  <si>
    <t>530423261100004952089</t>
  </si>
  <si>
    <t>530423251100003615597</t>
  </si>
  <si>
    <t>530423251100003693993</t>
  </si>
  <si>
    <t>530423251100003712822</t>
  </si>
  <si>
    <t>30902</t>
  </si>
  <si>
    <t>办公设备购置</t>
  </si>
  <si>
    <t>530423261100005027169</t>
  </si>
  <si>
    <t>530423261100005024568</t>
  </si>
  <si>
    <t>530423251100003617476</t>
  </si>
  <si>
    <t>530423251100003616667</t>
  </si>
  <si>
    <t>530423261100005023185</t>
  </si>
  <si>
    <t>遗属生活补助资金</t>
  </si>
  <si>
    <t>530423251100003689777</t>
  </si>
  <si>
    <t>530423251100003596796</t>
  </si>
  <si>
    <t>530423251100003596893</t>
  </si>
  <si>
    <t>530423251100003686233</t>
  </si>
  <si>
    <t>530423261100005029017</t>
  </si>
  <si>
    <t>530423261100005033284</t>
  </si>
  <si>
    <t>530423251100003594470</t>
  </si>
  <si>
    <t>530423251100003593006</t>
  </si>
  <si>
    <t>530423261100005030587</t>
  </si>
  <si>
    <t>530423251100003685109</t>
  </si>
  <si>
    <t>530423251100003594617</t>
  </si>
  <si>
    <t>530423251100003593136</t>
  </si>
  <si>
    <t>2026遗属生活补助经费</t>
  </si>
  <si>
    <t>530423261100004975679</t>
  </si>
  <si>
    <t>530423261100005002818</t>
  </si>
  <si>
    <t>530423261100005022113</t>
  </si>
  <si>
    <t>530423261100005029090</t>
  </si>
  <si>
    <t>530423261100004978716</t>
  </si>
  <si>
    <t>530423261100004977732</t>
  </si>
  <si>
    <t>530423261100005028601</t>
  </si>
  <si>
    <t>530423261100004996972</t>
  </si>
  <si>
    <t>530423261100004997562</t>
  </si>
  <si>
    <t>530423251100003694713</t>
  </si>
  <si>
    <t>免保育教育专项资金</t>
  </si>
  <si>
    <t>530423261100005022490</t>
  </si>
  <si>
    <t>530423261100005027430</t>
  </si>
  <si>
    <t>530423251100003687532</t>
  </si>
  <si>
    <t>530423251100003685704</t>
  </si>
  <si>
    <t>31002</t>
  </si>
  <si>
    <t>530423261100005022692</t>
  </si>
  <si>
    <t>530423251100003693199</t>
  </si>
  <si>
    <t>530423251100003685302</t>
  </si>
  <si>
    <t>530423261100005161139</t>
  </si>
  <si>
    <t>530423251100003727325</t>
  </si>
  <si>
    <t>530423261100005027450</t>
  </si>
  <si>
    <t>530423261100005027239</t>
  </si>
  <si>
    <t>530423251100003617421</t>
  </si>
  <si>
    <t>530423251100003617021</t>
  </si>
  <si>
    <t>530423261100005026141</t>
  </si>
  <si>
    <t>530423251100003618248</t>
  </si>
  <si>
    <t>530423251100003642430</t>
  </si>
  <si>
    <t>530423251100003642371</t>
  </si>
  <si>
    <t>530423231100001264641</t>
  </si>
  <si>
    <t>30901</t>
  </si>
  <si>
    <t>530423261100005029643</t>
  </si>
  <si>
    <t>530423261100005031221</t>
  </si>
  <si>
    <t>530423251100003707144</t>
  </si>
  <si>
    <t>530423251100003712667</t>
  </si>
  <si>
    <t>530423261100005035860</t>
  </si>
  <si>
    <t>530423231100001490834</t>
  </si>
  <si>
    <t>530423251100003708213</t>
  </si>
  <si>
    <t>530423251100003715640</t>
  </si>
  <si>
    <t>530423231100001134149</t>
  </si>
  <si>
    <t>530423261100005026194</t>
  </si>
  <si>
    <t>530423261100005029293</t>
  </si>
  <si>
    <t>530423231100001144715</t>
  </si>
  <si>
    <t>530423221100000937190</t>
  </si>
  <si>
    <t>530423261100005025593</t>
  </si>
  <si>
    <t>530423231100001230359</t>
  </si>
  <si>
    <t>530423221100001050096</t>
  </si>
  <si>
    <t>530423221100000937297</t>
  </si>
  <si>
    <t>530423221100000884481</t>
  </si>
  <si>
    <t>530423261100005025728</t>
  </si>
  <si>
    <t>530423261100005043149</t>
  </si>
  <si>
    <t>530423251100003725996</t>
  </si>
  <si>
    <t>530423251100003710730</t>
  </si>
  <si>
    <t>530423261100005028848</t>
  </si>
  <si>
    <t>530423231100001224267</t>
  </si>
  <si>
    <t>530423251100003711409</t>
  </si>
  <si>
    <t>530423251100003720078</t>
  </si>
  <si>
    <t>530423231100001136431</t>
  </si>
  <si>
    <t>530423261100005022126</t>
  </si>
  <si>
    <t>530423261100005022764</t>
  </si>
  <si>
    <t>530423231100001121443</t>
  </si>
  <si>
    <t>学前幼儿资助经费</t>
  </si>
  <si>
    <t>530423241100003172707</t>
  </si>
  <si>
    <t>执教幼教退休教师生活补贴补助经费</t>
  </si>
  <si>
    <t>530423241100002115521</t>
  </si>
  <si>
    <t>执教幼教退休教师生活补助经费</t>
  </si>
  <si>
    <t>530423261100005021323</t>
  </si>
  <si>
    <t>530423221100000885163</t>
  </si>
  <si>
    <t>530423231100001149318</t>
  </si>
  <si>
    <t>530423261100005021081</t>
  </si>
  <si>
    <t>530423231100001126986</t>
  </si>
  <si>
    <t>530423231100001126796</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</si>
  <si>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</si>
  <si>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</si>
  <si>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</si>
  <si>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</si>
  <si>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</si>
  <si>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</si>
  <si>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</si>
  <si>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</si>
  <si>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</si>
  <si>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</si>
  <si>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</si>
  <si>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</si>
  <si>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给与民师离岗退养人员的生活补助，改善他们的生活水平。</t>
  </si>
  <si>
    <t>产出指标</t>
  </si>
  <si>
    <t>数量指标</t>
  </si>
  <si>
    <t>民师补助人数</t>
  </si>
  <si>
    <t>&lt;=</t>
  </si>
  <si>
    <t>人</t>
  </si>
  <si>
    <t>定量指标</t>
  </si>
  <si>
    <t>反映补助项目的开展情况</t>
  </si>
  <si>
    <t>时效指标</t>
  </si>
  <si>
    <t>民师资金到位率</t>
  </si>
  <si>
    <t>&gt;=</t>
  </si>
  <si>
    <t>99</t>
  </si>
  <si>
    <t>%</t>
  </si>
  <si>
    <t>反映项目资金的保障情况
民师资金到位率=实际资金/应到位资金*100%</t>
  </si>
  <si>
    <t>效益指标</t>
  </si>
  <si>
    <t>社会效益</t>
  </si>
  <si>
    <t>民师人群覆盖率</t>
  </si>
  <si>
    <t>80</t>
  </si>
  <si>
    <t>反映项目实施受益人群或地区的实现情况。
民师人群覆盖率=（实际实现民师人群数/计划实现民师人群数）*100%</t>
  </si>
  <si>
    <t>满意度指标</t>
  </si>
  <si>
    <t>服务对象满意度</t>
  </si>
  <si>
    <t>民师满意度</t>
  </si>
  <si>
    <t>95</t>
  </si>
  <si>
    <t>反映对项目实施的满意度。
民师满意度=（对项目实施满意的使用人员/问卷调查人数）*100%</t>
  </si>
  <si>
    <t>成本指标</t>
  </si>
  <si>
    <t>经济成本指标</t>
  </si>
  <si>
    <t>民师补助金额</t>
  </si>
  <si>
    <t>2000</t>
  </si>
  <si>
    <t>元</t>
  </si>
  <si>
    <t>反映项目资金的保障情况</t>
  </si>
  <si>
    <t>按时发放金额</t>
  </si>
  <si>
    <t>补助人数</t>
  </si>
  <si>
    <t>=</t>
  </si>
  <si>
    <t>遗属补助资金到位率</t>
  </si>
  <si>
    <t>90</t>
  </si>
  <si>
    <t>反映项目资金的保障情况
遗属补助资金到位率=实际资金/应到位资金*100%</t>
  </si>
  <si>
    <t>遗属补助人群覆盖率</t>
  </si>
  <si>
    <t>0.1</t>
  </si>
  <si>
    <t>反映项目实施受益人群或地区的实现情况。
遗属补助人群覆盖率=（实际实现遗属人群数/计划实现遗属人群数）*100%</t>
  </si>
  <si>
    <t>遗属人员满意度</t>
  </si>
  <si>
    <t>反映补助对象对项目实施的满意度。
遗属人员满意度=（遗属人员满意数/问卷调查人数）*100%</t>
  </si>
  <si>
    <t>遗属人员发放金额</t>
  </si>
  <si>
    <t>1000</t>
  </si>
  <si>
    <t>反映项目的开展规模情况</t>
  </si>
  <si>
    <t xml:space="preserve">    依据财教〔2014〕16号 关于印发《生源地信用助学贷款风险补偿金管理办法》的通知；《云南省生源地信用助学贷款贷后管理暂行办法》；国家助学贷款操作规程（2019版）；根据云教贷〔2009〕9号关于印发云南省生源地信用助学贷款实施督行办法的通知、玉溪市人民政府目标责任书、玉溪市人力资源和社会保障局  玉溪市教育局关于下放县区中小学一级教师职称评审权的通知， 玉溪市人力资源和社会保障局  玉溪市财政局关于明确各类评审活动中专家评审费的通知，关于印发通海县事业单位公开招聘工作经费管理方案通知，关于规范各类考试考务费发放的通知，结合我部门工作实际，预计2026年完成以下工作：
1.完成生源地助学贷款风险补偿金及国家义务教育质量监测费用的支付
2.拨付十街小学、者湾小学震后教学楼加固工程款
3.组织好通海县中小学教师初级、中级职称评审委员会评审相关事宜
4.按照要求完成县级教育督导工作
5.已要求完成开展假期依托学校少年宫兴趣班
6.召开教育工作会、兑付教育质量奖、做好教师培训工作
7.顺利完成教师招考工作
8.偿还廉租房资金占用费及本金等其他教育发展专项工作
9.做好项目绩效评价工作。</t>
  </si>
  <si>
    <t>项目开展数量</t>
  </si>
  <si>
    <t>14</t>
  </si>
  <si>
    <t>个</t>
  </si>
  <si>
    <t>反映教育发展项目的开展情况</t>
  </si>
  <si>
    <t>质量指标</t>
  </si>
  <si>
    <t>教育发展专项项目的完成率</t>
  </si>
  <si>
    <t>反映教育工作的开展完成情况
教育发展专项项目的完成率=完成项目数/12*100%</t>
  </si>
  <si>
    <t>资金实际到位率</t>
  </si>
  <si>
    <t>反映项目资金的保障情况
资金到位率=实际资金/应到位资金*100%</t>
  </si>
  <si>
    <t>受益人群的覆盖率</t>
  </si>
  <si>
    <t>反映项目实施受益人群或地区的实现情况。
受益人群覆盖率=（实际实现受益人群数/计划实现受益人群数）*100%</t>
  </si>
  <si>
    <t>师生的满意度</t>
  </si>
  <si>
    <t>反映师生对项目实施的满意度。
使用人员满意度=（对项目实施满意的使用人员/问卷调查人数）*100%</t>
  </si>
  <si>
    <t>做好项目支出管理，合理安排资金</t>
  </si>
  <si>
    <t>自有资金项目数量</t>
  </si>
  <si>
    <t>反映自有资金项目数量的开展情况</t>
  </si>
  <si>
    <t>项目的完成率</t>
  </si>
  <si>
    <t>反映教育工作的开展完成情况
教育发展专项项目的完成率=完成项目数/总项目数*100%</t>
  </si>
  <si>
    <t>资金到位率</t>
  </si>
  <si>
    <t>受益人群覆盖率</t>
  </si>
  <si>
    <t>师生满意度</t>
  </si>
  <si>
    <t xml:space="preserve">    为不断加强老年人体育工作，组织和引导老年人参加体育健身活动，让老年人共享经济建设和社会发展成果，满足老年人日益增长的物质和文化生活需要。开展老年人运动会、组织花式柔力球、竞技柔力球、健身操、气排球培训等活动。此次项目补助工作实现培训人员合格率超95%、参加活动的老年人比率占全县老年人的比率超10%等。对进一步落实“广泛开展全民健身活动、加快推进体育强国建设”的国家战略，具有重大意义。</t>
  </si>
  <si>
    <t>参加活动的老年人数量</t>
  </si>
  <si>
    <t>50</t>
  </si>
  <si>
    <t>反映参加活动的老年人情况</t>
  </si>
  <si>
    <t>培训人员合格率</t>
  </si>
  <si>
    <t>反映单位组织开展各类培训的质量。
培训人员合格率=（合格的学员数量/培训总学员数量）*100%。</t>
  </si>
  <si>
    <t>体育活动补助资金支付及时率</t>
  </si>
  <si>
    <t>100</t>
  </si>
  <si>
    <t xml:space="preserve">反映拨付单位及时拨付资金的情况。
体育活动补助资金支付及时率=时限内拨付资金额/应拨付补助资金额*100%
</t>
  </si>
  <si>
    <t>参加活动的老年人比率</t>
  </si>
  <si>
    <t>反映参加活动的老年人情况
参加活动的老年人比率=实际参赛人数/报名参赛的人数*100%</t>
  </si>
  <si>
    <t>参赛人员的满意度</t>
  </si>
  <si>
    <t>反映参赛人员的满意度。
参赛人员满意度=（参加比赛的满意人员/问卷调查人数）*100%</t>
  </si>
  <si>
    <t xml:space="preserve">    为落实国务院办公厅关于逐步推行免费学前教育的意见，通过落实学前教育生均公用经费补助机制，对6所民办幼儿园拨付专项补助。此次工作实现获补覆盖率100%、补助人数对政策知晓率超90%，补助对象的满意度超85%，该项目的实施为维持教学与日常工作的正常运转，保证正常的教育教学之需，同时加强本园文化、师资、基础建设，促进幼儿园的发展，办人民满意的教育政策落到实处，具有重大意义。
</t>
  </si>
  <si>
    <t>补助幼儿数</t>
  </si>
  <si>
    <t>280</t>
  </si>
  <si>
    <t xml:space="preserve">反映项目的开展规模情况
</t>
  </si>
  <si>
    <t>幼儿园获补覆盖率</t>
  </si>
  <si>
    <t xml:space="preserve">反映政策的落实情况
幼儿园获补覆盖率=实际获得补助学校数/申请符合标准学校数*100%"
</t>
  </si>
  <si>
    <t>补助资金拨付及时率</t>
  </si>
  <si>
    <t xml:space="preserve">"反映拨付单位及时拨付资金的情况。
补助资金拨付及时率=时限内拨付资金额/应发放补助资金额*100%"
</t>
  </si>
  <si>
    <t>补助幼儿园对政策知晓率</t>
  </si>
  <si>
    <t xml:space="preserve">反映政策的落实宣传情况
补助幼儿园对政策知晓率=（知晓项目政策的幼儿园/问卷调查人员）*100%
</t>
  </si>
  <si>
    <t>补助对象的满意度</t>
  </si>
  <si>
    <t>85</t>
  </si>
  <si>
    <t xml:space="preserve">反映补助对象满意度。
使用人员满意度=（对项目实施满意的使用人员/问卷调查人数）*100%
</t>
  </si>
  <si>
    <t xml:space="preserve">    为切实解决家庭经济困难学生的就学难题，学校积极响应国家及地方学生资助政策部署，通过精准摸排、规范审核、分类帮扶等举措，对全县民办幼儿园450名家庭经济困难幼儿足额发放专项补助。此次资助工作实现获补对象准确率100%、政策知晓率超95%，补助学生满意度超 95%，该项目的实施对于完善国家资助政策体系，帮助家庭经济困难幼儿园顺利完成学业，促进教育公平，具有重大意义。</t>
  </si>
  <si>
    <t>450</t>
  </si>
  <si>
    <t>获补对象准确率</t>
  </si>
  <si>
    <t>反映获补助对象认定的准确性情况。
获补对象准确率=抽检符合标准的补助对象数/抽检实际补助对象数*100%</t>
  </si>
  <si>
    <t>补助资金到位率</t>
  </si>
  <si>
    <t>政策知晓率</t>
  </si>
  <si>
    <t>反映补助政策的宣传效果情况。
政策知晓率=调查中补助政策知晓人数/调查总人数*100%</t>
  </si>
  <si>
    <t>补助学生满意度</t>
  </si>
  <si>
    <t>反映学生对项目实施的满意度。
补助学生满意度=（对项目实施满意的使用人员/问卷调查人数）*100%</t>
  </si>
  <si>
    <t xml:space="preserve">    为切实做好幼儿园建设和教学、保育工作开展，进一步改善学前教育的状况，通过落实学前教育生均公用经费补助机制，对6所民办幼儿园发放专项补助。此次工作实现获补覆盖率100%、补助人数对政策知晓率超90%，补助对象的满意度超85%，该项目的实施对于提高新课程实施水平，提高教学质量，提升学校管理水平,努力办好人民满意的教育，具有重大意义。</t>
  </si>
  <si>
    <t>补助学生数</t>
  </si>
  <si>
    <t>1050</t>
  </si>
  <si>
    <t>获补覆盖率</t>
  </si>
  <si>
    <t>反映政策的落实情况
获补覆盖率=实际获得补助学校数/申请符合标准学校数*100%</t>
  </si>
  <si>
    <t xml:space="preserve">反映拨付单位及时拨付资金的情况。
补助资金拨付及时率=时限内拨付资金额/应发放补助资金额*100%
</t>
  </si>
  <si>
    <t>补助人数对政策知晓率</t>
  </si>
  <si>
    <t>反映政策的落实宣传情况
补助对象对政策知晓率=（知晓项目政策的人/问卷调查人员）*100%</t>
  </si>
  <si>
    <t>反映补助对象满意度。
使用人员满意度=（对项目实施满意的使用人员/问卷调查人数）*100%</t>
  </si>
  <si>
    <t xml:space="preserve">    为切实落实十四五学校布局专项规划，全面改善贫困地区义务教育薄弱学校基本办学条件，通过对秀一小新区学的建设，及时足额拨付专项资金，缓解城区入学紧张的压力。此次拨付工作实现配套设施完成率超95%、人民群众满意度超85%，该项目的实施对学校基础能力建设，学校育人环境优化，教育装备水平整体提高，后勤保障，学校育人功能和办学品位全面提升具有重要意义。</t>
  </si>
  <si>
    <t>受益学生人数</t>
  </si>
  <si>
    <t>反映学校建设规模及招生能力情况</t>
  </si>
  <si>
    <t>竣工验收合格率</t>
  </si>
  <si>
    <t xml:space="preserve">反映项目验收情况。
</t>
  </si>
  <si>
    <t>计划的完工率</t>
  </si>
  <si>
    <t xml:space="preserve">"反映工程按计划完工情况。
计划完工率=实际完成工程项目个数/按计划应完成项目个数。"
</t>
  </si>
  <si>
    <t>教育资源覆盖率</t>
  </si>
  <si>
    <t>98</t>
  </si>
  <si>
    <t xml:space="preserve">反映项目建成后的利用、使用的情况。
</t>
  </si>
  <si>
    <t>一小新区受益群众满意度</t>
  </si>
  <si>
    <t>反映群众对项目投入使用的满意度。
群众满意度=（对项目投入使用的满意人员/问卷调查人数）*100%</t>
  </si>
  <si>
    <t xml:space="preserve">  根据玉政办发14号文件，以教育事业统计人数为依据，秋季我校幼儿人数809人，经过各下属学校排查摸底，我校本年预计资助幼生人数250人。补助标准：300元/生·年，比例中央、省、市、县分别为8:0.14:0.036:0.024，县级预计下达资金1800元。全面贯彻实施贫困学生资助体系，确保学前教育家庭经济困难学生生活补助覆盖率达90%以上，实现建档立卡贫困学生资助全覆盖，促进各学校教育协调发展，使教育质量得到更快提升，优质教育资源总量不断扩大，满足人民群众接受高质量、高水平教育的需求，确保学生和家长满意度大于85%。依法保障家庭经济困难学生平等受教育权，确保不让一名家庭经济困难学生因贫失学的工作目标，提高家庭经济困难学生入学率，确保家庭经济困难学生入学率为100%。学校确保该项目资金按时、足额到位，当年补助资金到位率达100%，并督促学校按规定使用，督促学校加强管理，提高资金使用效益。</t>
  </si>
  <si>
    <t>250</t>
  </si>
  <si>
    <t>反映补助项目的开展情况。</t>
  </si>
  <si>
    <t>补助标准</t>
  </si>
  <si>
    <t>300</t>
  </si>
  <si>
    <t>元/人</t>
  </si>
  <si>
    <t>反映补助标准是否按文件执行。</t>
  </si>
  <si>
    <t>补助对象准确率</t>
  </si>
  <si>
    <t>反映各学校幼儿园补助对象认定的准确性情况。
获补对象准确率=抽检符合标准的补助对象数/抽检实际补助对象数*100%晓程度。</t>
  </si>
  <si>
    <t>补助事项公示度</t>
  </si>
  <si>
    <t>反映各学校幼儿园补助对象认定的准确性情况。
获补对象准确率=抽检符合标准的补助对象数/抽检实际补助对象数*100%</t>
  </si>
  <si>
    <t>补助幼儿满意度</t>
  </si>
  <si>
    <t>本次下达经费主要用于我园教育、教学与日常工作的正常运转，以保证正常的教育教学之需，同时加强本园文化、师资、基础建设，来促进幼儿园的发展；资金使用做到专款专用，能有计划、合理地使用经费，厉行节约；量入为出，保证重点；规范管理，提高效益，真正达到勤俭办学的目的，将每一分钱都用在刀刃上。</t>
  </si>
  <si>
    <t>反映获补助人员、企业的数量情况，也适用补贴、资助等形式的补助。</t>
  </si>
  <si>
    <t>计划完工率</t>
  </si>
  <si>
    <t>发放及时率</t>
  </si>
  <si>
    <t>反映发放单位及时发放补助资金的情况。
发放及时率=在时限内发放资金/应发放资金*100%</t>
  </si>
  <si>
    <t>受益对象满意度</t>
  </si>
  <si>
    <t>反映获补助受益对象的满意程度。</t>
  </si>
  <si>
    <t xml:space="preserve">  学前教育免保育教育资金的绩效目标核心是为实现“补偿”与“提升”的目的，它不仅补偿学校因免保教费而减少的非税收入，保障其生存，更要将资金投入到最关键的地方；通过规范、高效地落实免保教费资金，保障学校基本办学条件，稳定师资队伍，支持专业建设与教学改革，确保我园不因非税收入减少而影响日常运转问题，达到全面提升教育办学水平和人才培养质量的效果，满意度达85%以上。</t>
  </si>
  <si>
    <t>850</t>
  </si>
  <si>
    <t>政策宣传次数</t>
  </si>
  <si>
    <t>次</t>
  </si>
  <si>
    <t>反映补助政策的宣传力度情况。即通过门户网站、报刊、通信、电视、户外广告等对补助政策进行宣传的次数。</t>
  </si>
  <si>
    <t>获补覆盖率=实际获得补助人数（企业数）/申请符合标准人数（企业数）*100%</t>
  </si>
  <si>
    <t>学前幼儿入学率</t>
  </si>
  <si>
    <t xml:space="preserve">反映学前幼儿入学情况                                                  学前幼儿入学率=学前幼儿入学人数*100%
</t>
  </si>
  <si>
    <t xml:space="preserve">1.完成所有付款的支付。
2.做好项目的绩效管理评价工作。
</t>
  </si>
  <si>
    <t>兑现准确率</t>
  </si>
  <si>
    <t>反映补助准确发放的情况。
补助兑现准确率=补助兑付额/应付额*100%</t>
  </si>
  <si>
    <t>办学质量提升率</t>
  </si>
  <si>
    <t>反映建设项目设施设计功能的实现情况。
设计功能实现率=（实际实现设计功能数/计划实现设计功能数）*100%</t>
  </si>
  <si>
    <t>受益人群满意度</t>
  </si>
  <si>
    <t xml:space="preserve">  根据玉政发（2020）14号和云教财（2017）514号，以在园幼儿人数为依据，按时足额下达学前教育生均公用经费，补助标准100元/生.年，市县按6：4比例分担。公办幼儿园生均公用经费按照600元/生.年执行，县100%。本项目将对我幼儿园809名在园幼儿实施资助，申请县级资金517760元。确保幼儿园的正常运行，确保资金按时、足额到位，资助人数覆盖率、资助标准达标率、当年补助资金到位率均为100%，督促幼儿园明确学前生均公用经费的支出范围，确保资金规范使用，督促学校加强管理，提高资金使用效益，促进学前教育事业发展，进一步改善学前教育的状况，确保幼儿入园率达85%及以上。做好该项政策的宣传、咨询等工作，使家长满意度达85%及以上，
		</t>
  </si>
  <si>
    <t>获补对象数</t>
  </si>
  <si>
    <t>809</t>
  </si>
  <si>
    <t>反映项目的获补人数</t>
  </si>
  <si>
    <t>反映获补助对象认定的准确性情况。
获补对象准确率=获补对象人数/总人数*100%</t>
  </si>
  <si>
    <t>补助标准达标率</t>
  </si>
  <si>
    <t>反映获补的幼儿达标情况。
补助标准达标率=获补对象人数/总人数*100%</t>
  </si>
  <si>
    <t>1、职业教育与普通教育规模大体相当、相互融通，职业学校办学定位清晰，专业设置和人才供给结构不断优化，每年向社会输送数以千万计的高质量技术技能人才
2、职业学校办学水平、人才培养质量和就业质量整体提升，职业教育的吸引力和社会认可度大幅提高，有效支撑地方经济社会发展和国家重大战略</t>
  </si>
  <si>
    <t>购置计划完成率</t>
  </si>
  <si>
    <t>反映部门购置计划执行情况购置计划执行情况。
购置计划完成率=（实际购置交付装备数量/计划购置交付装备数量）*100%。</t>
  </si>
  <si>
    <t>验收通过率</t>
  </si>
  <si>
    <t>反映设备购置的产品质量情况。
验收通过率=（通过验收的购置数量/购置总数量）*100%。</t>
  </si>
  <si>
    <t>设备部署及时率</t>
  </si>
  <si>
    <t>反映新购设备按时部署情况。
设备部署及时率=（及时部署设备数量/新购设备总数）*100%。</t>
  </si>
  <si>
    <t>反映受助学生、家长等群体对中职学校国家免学费补助相关政策的知晓情况。
政策知晓率=对相关政策知晓的被调查人数/被调查总人数*100%</t>
  </si>
  <si>
    <t>学生学业完成率</t>
  </si>
  <si>
    <t>学生学业完成率=学生毕业人数/该届学生入学人数*100%</t>
  </si>
  <si>
    <t>受益学生满意度</t>
  </si>
  <si>
    <t>反映受益学生对项目实施的过程、效果的满意程度。</t>
  </si>
  <si>
    <t>1.完成所有未付款的支付
2.做好项目的绩效管理评价工作</t>
  </si>
  <si>
    <t>拨付学校数量</t>
  </si>
  <si>
    <t>职业高级中学免学费资金的绩效目标核心是为实现“补偿”与“提升”的目的，它不仅补偿学校因免学费而减少的收入，保障其生存，更要将资金投入到最关键的地方；通过规范、高效地落实免学费资金，保障学校基本办学条件，稳定师资队伍，支持专业建设与教学改革，确保学生不因学费问题而辍学，达到全面提升职业教育办学水平和人才培养质量的效果，满意度达85%以上。</t>
  </si>
  <si>
    <t>反映补助对象符合国家相关规定情况。
补助对象准确率=符合补助政策的学生数/补助学生总数*100%</t>
  </si>
  <si>
    <t>家庭经济困难学生覆盖率</t>
  </si>
  <si>
    <t>反映项目实施对符合政策学生的覆盖情况。
家庭经济困难学生覆盖率=实际免学费学生人数/符合政策的家庭经济困难学生人数*100%</t>
  </si>
  <si>
    <t>根据玉溪市民政局玉溪市财政局关于提高城乡居民最低生活保障特困人员救助供养孤儿基本生活保障标准的通知，城镇户口呢遗属补助956元/月/人；农村户口遗属补助693元/月/人，我单位遗属补助总计16632元</t>
  </si>
  <si>
    <t>20</t>
  </si>
  <si>
    <t>为实现1、支持双师型教师发展，提升教师专业实践能力；2、保障各专业实训教学环节的充分开展，提升学生动手能力为目标，通过科学、规范、高效地使用生均公用经费，保障学校日常运转和教育教学活动正常开展，改善实习实训条件，提升“双师型”教师队伍素质，全面提高技术技能人才培养质量，服务区域经济发展。达到深化职业教育改革，以重点职业院校为龙头，促进职教集团办学，不断提升现代职业教育水平的目的，满意度达90%以上。</t>
  </si>
  <si>
    <t>可持续影响</t>
  </si>
  <si>
    <t>“双师型”教师培训参与率</t>
  </si>
  <si>
    <t>“双师型”教师培训参与率=参加培训的双师型教师/双师型教师总数*100%</t>
  </si>
  <si>
    <t>反映获补助受益对象的满意程度。
受益对象满意度=调查中受益对象满意度人数/调查总人数*100%</t>
  </si>
  <si>
    <t>为贯彻落实国家资助政策，解决家庭经济困难学生不因贫失学的问题，按既定政策核拨学校生助学金，保障学校教育教学工作及其顺利接受职业教育；通过精准资助和人文关怀，促进学生全面发展，提升其就业创业能力，达到“助学”与“育人”有机结合的效果，满意度达85%以上。</t>
  </si>
  <si>
    <t>资助对象精准度</t>
  </si>
  <si>
    <t>受助学生100%符合政策规定的资格条件。</t>
  </si>
  <si>
    <t>为切实解决学校正常运转保障难题，云南省通海县第一中学积极响应国家及地方相关政策部署，通过精准摸排、规范审核流程、分类保障落实等举措，为学校正常运转足额投入专项保障资金。此次保障工作实现公用经费资金补助人数覆盖率100%、政策知晓率100%，学生及家长综合满意度超 95%，该项目的落地实施，不仅为学校教学、管理等各项工作有序开展筑牢见识保障，更助力完善教育保障政策体系，以实际行动推动办学质量稳步提升，帮助学生顺利完成学业，促进教育公平，具有重大意义。</t>
  </si>
  <si>
    <t>公用经费资金补助人数覆盖率</t>
  </si>
  <si>
    <t>反映公用经费保障学生情况。公用经费保障率=实际保障人数/应保障人数*100%</t>
  </si>
  <si>
    <t>教师培训费占比</t>
  </si>
  <si>
    <t>反映教师培训费用支出情况。
教师培训费占比=公用经费中全年教师培训费支出总额/公用经费支出总额*100%</t>
  </si>
  <si>
    <t>学生家长满意度</t>
  </si>
  <si>
    <t>反映学生家长受益对象的满意程度。获补对象满意度=调查中满意和较满意的获补人员数/调查总人数*100%</t>
  </si>
  <si>
    <t>获补对象满意度</t>
  </si>
  <si>
    <t>反映获补对象的满意程度。
获补对象满意度=调查中满意和较满意的获补人员数/调查总人数*100%</t>
  </si>
  <si>
    <t>根据云人社发〔2010〕127号文件和玉民发〔2022〕16号文件，2026年遗属补助：享受遗属补助人员7人，审核表月补助标准6291元/月，全年合计金额75492元，发放表月补助标准5681元/月，全年合计金额68172元，因有1人享受低保。</t>
  </si>
  <si>
    <t>获得补助人数覆盖率</t>
  </si>
  <si>
    <t>反映获补助学生人数情况。获得补助人数覆盖率=实际获得补助人数/申请符合标准人数*100%</t>
  </si>
  <si>
    <t>反映发放单位及时发放补助资金的情况。
资金到位率=在时限内发放资金/应到位发放资金*100%</t>
  </si>
  <si>
    <t>反映获补助受益对象的满意程度。获补对象满意度=调查中满意和较满意的获补人员数/调查总人数*100%</t>
  </si>
  <si>
    <t>为切实解决家庭经济困难学生的就学难题，学校积极响应国家及地方学生资助政策部署，云南省通海县第一中学通过精准摸排、规范审核、分类帮扶等举措，对全校220名家庭经济困难学生足额发放专项补助。此次资助工作实现补助对象覆盖率 100%、资格认定准确率 100%，学生及家长综合满意度超 95%，该项目的实施对于完善国家资助政策体系，帮助家庭经济困难学生顺利完成学业，促进教育公平，具有重大意义。</t>
  </si>
  <si>
    <t>获补资金覆盖率</t>
  </si>
  <si>
    <t>反映获补助资金学生情况。获补资金覆盖率=实际获得补助资金/申请符合标准资金*100%</t>
  </si>
  <si>
    <t>为切实解决学校正常运转保障难题，云南省通海县第一中学积极响应国家及地方相关政策部署，通过精准摸排、规范审核流程、分类保障落实等举措，为学校正常运转足额投入专项保障资金。此次保障工作实现非税收入资金获补人数覆盖率100%、学校状况改善100%，学生及家长综合满意度超 95%，该项目的落地实施，不仅为学校教学、管理等各项工作有序开展筑牢见识保障，更助力完善教育保障政策体系，以实际行动推动办学质量稳步提升，帮助学生顺利完成学业，促进教育公平，具有重大意义。</t>
  </si>
  <si>
    <t>获补人数覆盖率</t>
  </si>
  <si>
    <t>反映非税收入返还支出获补人数覆盖情况。获补人数覆盖率=实际保障人数/应保障人数*100%</t>
  </si>
  <si>
    <t>教师培训率</t>
  </si>
  <si>
    <t>反映预算部门（单位）组织开展各类培训中预计参训情况。
参训率=（年参训人数/应参训人数）*100%。</t>
  </si>
  <si>
    <t>零星修缮验收合格率</t>
  </si>
  <si>
    <t>反映零星修缮达标的情况。零星修缮验收合格率=零星修缮验收合格数量/零星修缮提交验收数量*100%</t>
  </si>
  <si>
    <t>学校状况改善</t>
  </si>
  <si>
    <t>反映补助促进受助对象学校状况改善的情况。学校状况改善=实际学校状况改善/学校应改善状况*100%</t>
  </si>
  <si>
    <t>根据现有资金使用情况预计单位自有资金，我校2026年度预算安排6000000元，包含的项目为：商品和服务支出-办公费4000000元；其他对个人和家庭补助-1000000元；资本性支出-其他资本性支出1000000元。现进行项目申报。</t>
  </si>
  <si>
    <t>单位自有资金拨款率</t>
  </si>
  <si>
    <t>反映单位自有资金拨款率情况。
单位自有资金拨款率=全年单位自有资金拨款/学校年度单位自有资金拨款*100%</t>
  </si>
  <si>
    <t xml:space="preserve">反映单位自有资金发放率情况。
单位自有资金发放率=全年单位自有资金发放/学校年度单位自有资金数*100%
</t>
  </si>
  <si>
    <t>经济效益</t>
  </si>
  <si>
    <t>反映获补对象的满意程度。获补对象满意度=调查中满意和较满意的获补人员数/调查总人数*100%</t>
  </si>
  <si>
    <t>为切实解决家庭经济困难学生的就学难题，学校积极响应国家及地方学生资助政策部署，云南省通海县第一中学通过精准摸排、规范审核、分类帮扶等举措，对全校17名家庭经济困难学生足额发放专项补助。此次资助工作实现补助对象覆盖率 100%、资格认定准确率 100%，学生及家长综合满意度超 95%，该项目的实施对于完善国家资助政策体系，帮助家庭经济困难学生顺利完成学业，促进教育公平，具有重大意义。</t>
  </si>
  <si>
    <t>义务教育生均公用经费及特殊教育经费用于维持学校正常运转的保障性资金，落实义务教育生均公用经费及特殊教育经费公用经费的责任主体。学校保障学生的数据的真实、准确，管好用好义务教育生均公用经费及特殊教育经费公用经费资金，严禁虚报、截留、挤占或挪用。提高义务教育生均公用经费及特殊教育经费公用经费的使用效益，加强对学校日常财务行为的监督，定期对经费使用情况开展专项检查。学校按照轻重缓急、统筹兼顾的原则安排使用公用经费，既保证正常教学工作，又适当安排促进学生全面发展所需资金。此次保障工作实现公用经费学生覆盖率100%、政策知晓率100%，学生及家长综合满意度超 95%，该项目的落地实施，不仅为学校教学、管理等各项工作有序开展筑牢见识保障，更助力完善教育保障政策体系，以实际行动推动办学质量稳步提升，帮助学生顺利完成学业，促进教育公平，具有重大意义。</t>
  </si>
  <si>
    <t>公用经费学生覆盖率</t>
  </si>
  <si>
    <t>"反映义务教育公用经费对应补助义务教育学生的覆盖情况。
公用经费学生覆盖率=公用经费实际保障学生数/公用经费应保障学生数*100%"</t>
  </si>
  <si>
    <t>反映教师培训费用支出情况。
教师培训费占比=公用经费中年度教师培训费支出总额/公用经费支出总额*100%"</t>
  </si>
  <si>
    <t>为切实解决家庭经济困难学生的就学难题，学校积极响应国家及地方学生资助政策部署，云南省通海县第一中学通过精准摸排、规范审核、分类帮扶等举措，对全校200名家庭经济困难学生足额发放专项补助。此次资助工作实现补助对象覆盖率 100%、资格认定准确率 100%，学生及家长综合满意度超 95%，该项目的实施对于完善国家资助政策体系，帮助家庭经济困难学生顺利完成学业，促进教育公平，具有重大意义。</t>
  </si>
  <si>
    <t>为切实解决家庭经济困难学生的就学难题，学校积极响应国家及地方学生资助政策部署，云南省通海县第一中学通过精准摸排、规范审核、分类帮扶等举措，对全校550名家庭经济困难学生足额发放专项补助。此次资助工作实现补助对象覆盖率 100%、资格认定准确率 100%，学生及家长综合满意度超 95%，该项目的实施对于完善国家资助政策体系，帮助家庭经济困难学生顺利完成学业，促进教育公平，具有重大意义。</t>
  </si>
  <si>
    <t>享受营养改善计划补助覆盖率</t>
  </si>
  <si>
    <t xml:space="preserve">反映享受营养改善计划受助情况。享受营养改善计划补助覆盖率=享受补助学生人数/本校营养改善计划学生人数*100%
</t>
  </si>
  <si>
    <t>补助对象对政策知晓率</t>
  </si>
  <si>
    <t>补助对象满意度</t>
  </si>
  <si>
    <t>为切实解决家庭经济困难学生的就学难题，学校积极响应国家及地方学生资助政策部署,云南省通海县第一中学通过精准摸排、规范审核、分类帮扶等举措，对全校25名家庭经济困难学生足额发放专项补助。此次资助工作实现补助对象覆盖率 100%、资格认定准确率 100%，学生及家长综合满意度超 95%，该项目的实施对于完善国家资助政策体系，帮助家庭经济困难学生顺利完成学业，促进教育公平，具有重大意义。</t>
  </si>
  <si>
    <t xml:space="preserve">    为切实解决家庭经济困难学生的就学难题，学校积极响应国家及地方学生资助政策部署，通过精准摸排、规范审核、分类帮扶等举措，对全校15名建档立卡困难学生足额发放专项补助。项目资金用于在本校就读的符合资助条件的家庭经济困难的高中学生发放建档立卡困难学生生活补助，保障贫困家庭子女都能接受公平有质量的教育，不让一个学生因家庭困难而失学，保障学生就学权利。此次资助工作实现补助对象覆盖率100%、补助对象准确率100%，学生及家长综合满意度超95%，该项目的实施对于完善国家资助政策体系，帮助家庭经济困难学生顺利完成学业，促进教育公平，具有重大意义。   
    本项目预计2026年4月、10月通过学校审核困难学生家庭贫困材料、签字确认之后完成支付。</t>
  </si>
  <si>
    <t>享受补助的人数</t>
  </si>
  <si>
    <t>15</t>
  </si>
  <si>
    <t>反映实际享受补助人员情况。</t>
  </si>
  <si>
    <t>补助资金支付率</t>
  </si>
  <si>
    <t>反映项目资金的保障情况。                                         补助资金支付率=实际支付资金/应付资金*100%</t>
  </si>
  <si>
    <t>反映项目资金的执行效果。                             
补助对象准确率=实际获得补助的符合条件的人数/实际获得补助的人数*100%</t>
  </si>
  <si>
    <t>反映实施补助受益人群或地区的现实情况。                                         受益人群覆盖率=实际实现受益人群数/计划实现受益人群数*100%</t>
  </si>
  <si>
    <t xml:space="preserve">    项目根据通海县财政局通海县教育局关于建立普通高中学校和职业高级中学生均公用经费财政拨款制度的通知，现申报2026年普通高中学校生均公用经费补助资金。
    待县级补助资金下达后，学校将资金用于单位运转经费支出。学校按轻重缓急、统筹兼顾的原则安排使用公用经费，既保证正常教学工作，又适当安排促进学生全面发展所需经费，一般按下列支出顺序和标准进行使用：一是开展教学业务与管理活动；二是开展实践实习、文体活动；三是维持学校运转的水电、邮电、印刷、交通差旅等日常费用；四是房屋、建筑物及仪器设备的日常维护、教学设备仪器、图书资料等物品的购置。此项目的展开实现公用经费覆盖率100%，师生满意度超85%。
    项目2026年度开展实施，预计项目根据实际支出需要在本年度内完成。争</t>
  </si>
  <si>
    <t>公用经费覆盖率</t>
  </si>
  <si>
    <t>反映公用经费保障学生情况。                                   公用经费保障率=实际保障人数/应保障人数*100%</t>
  </si>
  <si>
    <t>反映教师培训费用支出情况。
教师培训费占比=全年教师培训费/全年生均公用经费支出*100%</t>
  </si>
  <si>
    <t>学校可持续发展能力</t>
  </si>
  <si>
    <t>提升</t>
  </si>
  <si>
    <t>定性指标</t>
  </si>
  <si>
    <t>反映经费使用是否有利于学校特色形成、文化建设及长期发展</t>
  </si>
  <si>
    <t>学生满意度</t>
  </si>
  <si>
    <t>反映学生对项目实施的满意度。
学生满意度=（对项目实施满意的使用人员/问卷调查人数）*100%</t>
  </si>
  <si>
    <t>教师满意度</t>
  </si>
  <si>
    <t>反映教师对项目实施的满意度。
教师满意度=（对项目实施满意的使用人员/问卷调查人数）*100%</t>
  </si>
  <si>
    <t xml:space="preserve">   根据通政办发文件，申报我校2026年非税项目资金。 项目资金下达后主要用于：
1.偿还历年专用设备购置欠款，提高被拖欠企业对学校的满意度。
2.用于偿还学校历年各类维修、维护支出，保证学校正常运转；
3.用于支付学校历年实验室专用材料购买欠款，保证学校化学、物理实验室正常使用；
4.用于支付学生吃饭场所租赁费，以保证学生有一个干净整洁的吃饭场所；
5.用于支付财政大平台无力支付而导致的各项工作的资金支出，如：其他交通费用、培训费、办公费等以保证学校正常运转。
     本项目于2026年5月、10月分批完成。
</t>
  </si>
  <si>
    <t>项目总量</t>
  </si>
  <si>
    <t>反映本项目包含的数量。根据相关文件非税收入用于基本建设及补助经费不足。</t>
  </si>
  <si>
    <t>综合使用率</t>
  </si>
  <si>
    <t>反映设施建成后的利用、使用情况。综合使用率=（投入使用的基础建设工程建设内容/完成建设内容）*100%</t>
  </si>
  <si>
    <t>受益人群覆盖率≥95%以上得满分，60%到95%之间得分值的80%，受益人群覆盖率＜60%，不得分。</t>
  </si>
  <si>
    <t>调查人群中对设施建设或设施运行的满意度。
受益人群覆盖率=（调查人群中对设施建设或设施运行的人数/问卷调查人数）*100%</t>
  </si>
  <si>
    <t>社会成本指标</t>
  </si>
  <si>
    <t>反映超预算项目占比情况。超预算项目比例=（总预算金额-实际支付金额）/总预算金额*100%</t>
  </si>
  <si>
    <t xml:space="preserve">    为切实解决家庭经济困难学生的就学难题，学校积极响应国家及地方学生资助政策部署，通过精准摸排、规范审核、分类帮扶等举措，对全校162名家庭经济困难学生足额发放专项补助。保证普通高中建档立卡免学费补助得到落实，满足家庭经济困难学生基本学费生活需要，确保家庭经济困难学生不应经济困难而辍学，保障学生的就学权力。此次资助工作实现补助对象覆盖率100%、补助对象准确率100%，学生及家长综合满意度超95%，该项目的实施对于完善国家资助政策体系，帮助家庭经济困难学生顺利完成学业，促进教育公平，具有重大意义。   
   本项目于2026年4月、10月分批完成。   
</t>
  </si>
  <si>
    <t>162</t>
  </si>
  <si>
    <t>反映项目资金的执行效果。                             
补助对象准确率=实际获得补助的符合条件的人数/实际获得补助的总人数*100%</t>
  </si>
  <si>
    <t>反映受益对象对补助项目实施的满意度。
受益对象满意度=（对项目实施满意的使用人员/问卷调查人数）*100%</t>
  </si>
  <si>
    <t>根据上级文件，我校符合享受遗属补助人员9人。其中：离休人员遗属1人，标准为1500元/月/人；农村户口6人，标准为728元/月/人；城镇户口2人，标准为967元/月/人。我单位预计2026年遗属补助资金合计93624元。</t>
  </si>
  <si>
    <t>人(人次、家)</t>
  </si>
  <si>
    <t>通过对在校师生规模、消费习惯、成本构成及潜在风险的评估，现申报2026年专项资金660万元。确保全校师生舌尖上的安全。</t>
  </si>
  <si>
    <t>覆盖的食堂数量</t>
  </si>
  <si>
    <t>通海县第二中学食堂账户专项资金实施方案兼顾学校清真、汉族2个食堂</t>
  </si>
  <si>
    <t>食堂安全责任事故发生率</t>
  </si>
  <si>
    <t>0</t>
  </si>
  <si>
    <t>项目实施过程中遇到一些风险
食品安全风险： 食物中毒、异物混入等</t>
  </si>
  <si>
    <t>食堂运转经费发放及时性</t>
  </si>
  <si>
    <t>反映食堂运转经费发放的及时性，确保学校食堂安全稳定运转</t>
  </si>
  <si>
    <t>师生长期稳定用餐的持续性</t>
  </si>
  <si>
    <t>反映食堂就餐人数稳定性，保障供餐稳定</t>
  </si>
  <si>
    <t>师生就餐满意度</t>
  </si>
  <si>
    <t>根据往年资金使用情况,预计我单位自有资金项目金额为1900000元，包含的项目为：高中生均公用经费、高中国家助学金、高中建档立卡免学费补助资金、以及非财政拨款资金。该项目于2026年实施，结转结余资金及时用于补助困难学生助学金及学校办公经费开支，维持学校正常运转，年末对实施的项目进行总结和上报。</t>
  </si>
  <si>
    <t>结转结余专项资金</t>
  </si>
  <si>
    <t>1900000</t>
  </si>
  <si>
    <t>结转结余资金及时用于补助困难学生助学金及学校办公经费开支</t>
  </si>
  <si>
    <t>补助资金支出率</t>
  </si>
  <si>
    <t>"反映项目设计受益人群或地区的实现情况。
受益人群覆盖率=（实际实现受益人群数/计划实现受益人群数）*100%"</t>
  </si>
  <si>
    <t>反映补助政策的宣传效果情况。政策知晓率=调查中补助政策知晓人数/调查人数*100%</t>
  </si>
  <si>
    <t>全校1870余名师生满意度</t>
  </si>
  <si>
    <t xml:space="preserve">   为切实解决家庭经济困难学生的就学难题，学校积极响应国家及地方学生资助政策部署，通过精准摸排、规范审核、分类帮扶等举措，对全校160名家庭经济困难学生足额发放专项补助。保障贫困家庭子女都能接受公平有质量的教育，不让一个学生因家庭困难而失学，保障学生就学权利。此次资助工作实现补助对象覆盖率100%、补助对象准确率100%，学生及家长综合满意度超95%，该项目的实施对于完善国家资助政策体系，帮助家庭经济困难学生顺利完成学业，促进教育公平，具有重大意义。   
   本项目于2026年4月、10月分批完成。</t>
  </si>
  <si>
    <t>160</t>
  </si>
  <si>
    <t xml:space="preserve">为保障义务教育阶段学校正常运转、提升办学保障水平，通过规范拨付与使用生均公用经费，在本年度内完成以下事项：
1. 资源保障：实现公用经费学生覆盖率100%，确保每一名义务教育学生都能享受公用经费支持；
2. 规范管理：公用经费使用合规率达100%，经费支出严格符合财务及教育经费管理规定；教师培训费占公用经费比例不低于5%，保障教师专业发展投入；
3. 精准帮扶：补助对象准确率100%，确保经费补助精准覆盖符合条件的学校/学生；
4. 社会效益：义务教育教育巩固率不低于95%，助力区域义务教育普及与稳定；
5. 服务满意度：学生家长对公用经费保障及学校运转的满意度不低于95%。
最终达成“经费足额覆盖、使用规范透明、办学保障增强、教育质量稳定、社会满意度较高”的效果。
</t>
  </si>
  <si>
    <t>公用经费使用合规</t>
  </si>
  <si>
    <t xml:space="preserve">反映各学校严格按照规定使用公用经费情况。公用经费支出范围：教学业务与管理、教师培训、实验实习、文体活动、水电、取暖、交通差旅、邮电，仪器设备及图书资料等购置，房屋、建筑物及仪器设备的日常维修维护等。不得用于人员经费、基本建设投资、偿还债务等方面的支出。
</t>
  </si>
  <si>
    <t>"反映教师培训费用支出情况。
教师培训费占比=公用经费中年度教师培训费支出总额/公用经费支出总额*100%"</t>
  </si>
  <si>
    <t xml:space="preserve">反映城乡义务教育学校生均公用经费受益对象准确率。
补助对象准确率=受益人数/应补助人数*100%
</t>
  </si>
  <si>
    <t>义务教育教育巩固率</t>
  </si>
  <si>
    <t xml:space="preserve">反映资金支出对学生就学保障情况。
巩固率=（第二学年入学人数+正常流生数（第一学年入学人数*3%））/第一学年入学人数*100%"
</t>
  </si>
  <si>
    <t>"反映学生家长对项目实施的满意度。
学生家长满意度=（对项目实施满意的使用人员/问卷调查人数）*100%"</t>
  </si>
  <si>
    <t xml:space="preserve">1、结转初中公用经费，预计初中生均公用经费结转资金50万元；
2、结转义务教育家庭经济困难学生补助资金，预计结转义务教育家庭经济困难学生补助20万元。
3、义务教育阶段课后服务费预计支出40万元，根据文件精神，费用资金来源于向学生收费，预计每学期收取400元/生，根据学生情况预计收取40万元。
4、其他单位自有资金支出，学校其他收入、捐赠收入等其他自有资金收入30万元。
结转结余资金及时用于补助困难学生助学金及学校办公经费开支，维持学校正常运转，年末对实施的项目进行总结和上报。学校将严格按照文件要求，确保资金使用安全、规范和有效。严禁虚列虚支、虚报和挤占挪用。
</t>
  </si>
  <si>
    <t>140</t>
  </si>
  <si>
    <t>万元</t>
  </si>
  <si>
    <t xml:space="preserve">结转结余资金及时用于补助困难学生助学金及学校办公经费开支
</t>
  </si>
  <si>
    <t>结转结余资金及时用于补助困难学生助学金及学校办公经费、义务教育课后服务支出</t>
  </si>
  <si>
    <t xml:space="preserve">"反映项目设计受益人群或地区的实现情况。
受益人群覆盖率=（实际实现受益人群数/计划实现受益人群数）*100%"
</t>
  </si>
  <si>
    <t xml:space="preserve">反映补助政策的宣传效果情况。政策知晓率=调查中补助政策知晓人数/调查人数*100%
</t>
  </si>
  <si>
    <t>"调查人群中对设施建设或设施运行的满意度。
受益人群覆盖率=（调查人群中对设施建设或设施运行的人数/问卷调查人数）*100%"</t>
  </si>
  <si>
    <t>1.完成收支管理数字化平台搭建；2.精准编制年度收支预算；兼顾财务管理的核心需求，又衔接服务质量的提升。保证本年度正常运行。</t>
  </si>
  <si>
    <t>收支账户</t>
  </si>
  <si>
    <t>收支账户分为：营养餐、师生食堂账户</t>
  </si>
  <si>
    <t>采购资金支付率</t>
  </si>
  <si>
    <t>采购资金主要用于支付食堂采购食材、耗材等采购支出</t>
  </si>
  <si>
    <t xml:space="preserve">反映项目设计受益人群或地区的实现情况。
受益人群覆盖率=（实际实现受益人群数/计划实现受益人群数）*100%""
</t>
  </si>
  <si>
    <t xml:space="preserve">"反映补助政策的宣传效果情况。政策知晓率=调查中补助政策知晓人数/调查人数*100%
"
</t>
  </si>
  <si>
    <t xml:space="preserve">"""调查人群中对设施建设或设施运行的满意度。
受益人群覆盖率=（调查人群中对设施建设或设施运行的人数/问卷调查人数）*100%"""
</t>
  </si>
  <si>
    <t xml:space="preserve">一、补助对象精准管理目标：为实现家庭经济困难学生补助精准覆盖的目的，通过“信息核验+台账动态更新”的方式，在2026年3月前完成补助对象身份核查与立档立卡信息录入，达到补助对象准确率100%、建档立卡覆盖率100%覆盖的要求，产生“无错补、漏补及重复补助”的效果，补助对象信息合规率达100%。
二、补助标准规范落实目标：为实现补助资金按标足额发放的目的，通过“分类核算+专户拨付”的方式，在2026年度内完成生活补助资金发放，达到寄宿制学生补助标准1500元/人、非寄宿制学生补助标准750元/人的要求，产生“资金发放公平规范、保障困难学生基本生活”的效果，资金拨付及时率达100%。
三、政策知晓与宣传目标：为实现补助政策全面触达受益群体的目的，通过“校园宣讲+家庭告知”的方式，在2026年6月前完成政策解读与宣传推广，达到政策知晓率≥95%的要求，产生“受益学生及家庭清晰了解政策、主动配合项目实施”的效果，政策咨询响应率达100%。
四、服务满意度提升目标：为实现补助服务体验优化的目的，通过“定期调研+问题闭环整改”的方式，在2026年12月前完成不少于2次满意度调研，达到学生及家长满意度≥95%**的要求，产生“补助服务认可度与项目公信力双提升”的效果，问题整改完成率达100%。
</t>
  </si>
  <si>
    <t xml:space="preserve">反映补助对象符合国家相关规定情况。
补助对象准确率=符合补助政策的学生数/补助学生总数*100%"
</t>
  </si>
  <si>
    <t>建档立卡覆盖率</t>
  </si>
  <si>
    <t xml:space="preserve">反映建档立卡受助情况。建档立卡补助覆盖率=补助建档立卡学生人数/本校建档立卡学生人数
</t>
  </si>
  <si>
    <t>寄宿制生活补助标准</t>
  </si>
  <si>
    <t>1500</t>
  </si>
  <si>
    <t xml:space="preserve">反映补助对象应受助的标准。根据相关补助文件，寄宿制家庭经济困难学生生活补助标准1500元/生、年。按照实际补助的情况核实补助是否达标。
</t>
  </si>
  <si>
    <t>非寄宿制生活补助标准</t>
  </si>
  <si>
    <t>750</t>
  </si>
  <si>
    <t xml:space="preserve">反映补助对象应受助的标准。根据相关补助文件，非寄宿制家庭经济困难学生生活补助标准750元/生、年。按照实际补助的情况核实补助是否达标。
</t>
  </si>
  <si>
    <t xml:space="preserve">反映补助政策的宣传效果情况。政策知晓率=调查中知晓补助政策知晓人数/调查人数*100%
</t>
  </si>
  <si>
    <t>学生、家长满意度</t>
  </si>
  <si>
    <t xml:space="preserve">调查人群中对补助项目的满意度。
学生、家长满意度=（受助学生或者受助学生家长/问卷调查人数）*100%"
</t>
  </si>
  <si>
    <t>1.为实现符合条件学生应享尽享的目的，通过“实名制动态核验+台账复核”的方式，在2026年3月前完成780名补助对象的身份精准识别与信息录入，达到补助对象准确率100%的要求，产生“无错补、漏补情况”的效果，补助对象信息合规率达100%。2.为实现补助政策有效触达受益群体的目的，通过“校园宣讲+家庭告知书”的方式，在2026年6月前完成全流程政策解读推广，达到**补助对象对政策知晓率≥90%**的要求，产生“受益群体主动配合项目实施”的效果，政策咨询响应及时率达100%。3.为实现补助服务满意度达标的目的，通过“定期调研+问题闭环整改”的方式，在2026年12月前完成不少于2次补助对象满意度调研，达到补助对象满意度≥85%的要求，产生“服务体验与项目认可度双提升”的效果，问题整改完成率达100%。4.为实现补助经费高效合规使用的目的，通过“定额核算+成本公示”的方式，在2026年度内完成经费全流程成本管控，达到人均年度补助成本≤1000元/年的要求，产生“经费使用无超支、挪用情况”的效果，经费审计合规率达100%。</t>
  </si>
  <si>
    <t>780</t>
  </si>
  <si>
    <t xml:space="preserve">反映城乡义务教育学校营养改善受益对象准确情况。
补助对象准确率=受益人数/应补助人数*100%
</t>
  </si>
  <si>
    <t xml:space="preserve">"反映政策的落实宣传情况
补助对象对政策知晓率=（知晓项目政策的人/问卷调查人员）*100%
"
</t>
  </si>
  <si>
    <t xml:space="preserve">"反映补助对象满意度。
使用人员满意度=（对项目实施满意的使用人员/问卷调查人数）*100%
"
</t>
  </si>
  <si>
    <t>元/年</t>
  </si>
  <si>
    <t xml:space="preserve">"反映项目是否按照标准足额发放
"
</t>
  </si>
  <si>
    <t>项目于2026年度开展实施，预计项目根据实际支出需要在本年度内完成。在教育体育局、民政局、人社局等部门核实后，上报上级有关部门确定受助名单。待资金下达后发放遗属生活补助经费</t>
  </si>
  <si>
    <t>遗属覆盖率</t>
  </si>
  <si>
    <t>反映遗属补覆盖率情况。遗属补覆盖率=补助遗属补助人数/本校实际享受遗属补助人数</t>
  </si>
  <si>
    <t>受助人数差异率</t>
  </si>
  <si>
    <t xml:space="preserve">反映和考核实际补助人数的准确性情况。                                                                                     受助人数差异率=（补助资金对应人数-在校生实有人数）/补助资金对应人数*100%
</t>
  </si>
  <si>
    <t>补助资金到位及时率</t>
  </si>
  <si>
    <t xml:space="preserve">"反映遗属补助资金及时、足额落实到补助人的情况。
补助资金到位及时率=在规定时间内实际到位资金/应到位资金*100%"
</t>
  </si>
  <si>
    <t>补助人员满意度</t>
  </si>
  <si>
    <t xml:space="preserve">"调查人群中对补助项目的满意度。
补助人员满意度=（受助人员/问卷调查人数）*100%"
</t>
  </si>
  <si>
    <t xml:space="preserve">1.完成所有未付款的支付
2.做好项目的绩效管理评价工作						
</t>
  </si>
  <si>
    <t xml:space="preserve">为改善农村义务教育阶段在校学生的营养状况，提高农村学生健康水平。依据教育事业统计数据，在校生1453人，每人每天按5元标准补助，全年按200天在校时间计算。依据玉政办发〔2020〕14号_玉溪市人民政府办公室关于印发玉溪市教育领域财政事权和支出责任划分改革实施方案的通知，本级财力承担所需经费的12%，共计156120元。具体工作如下:
1.每月按实际享受学生数及时下拨款项，确保所有农村义务教育学生享受营养改善计划补助。
2. 加强资金管理，加强对农村义务教育学生营养改善计划工作的组织领导。 
3.做好该项学生资助政策的宣传、咨询等工作。年终汇总上报学生资助工作执行情况，并组织实施相关的绩效评价。
精准资助,实现“应助尽助”，减轻受助学生家庭经济负担，使学生安心学习，顺利完成学业，受益对象满意度达95%及以上。					
</t>
  </si>
  <si>
    <t>1301</t>
  </si>
  <si>
    <t>反映项目补助资金发放精准程度。补助对象准确率=实际符合条件的补助对象人数/已发放补助的对象总人数*100%。</t>
  </si>
  <si>
    <t>资助金额</t>
  </si>
  <si>
    <t>反映项目是否按照标准足额发放</t>
  </si>
  <si>
    <t xml:space="preserve">为确保我校公用经费补助资金能够有效保障学校正常运转，依据年教育事业统计数据，在校生1301人，其中住校生965人，特殊学生4人，按时、足额下达城乡义务教育学校生均公用经费补助资金37438.56元。城乡义务教育学校生均公用经费拨款标准按照小学720元/生/年，初中940元/生/年的标准执行，对寄宿制学校按照寄宿学生数每生每年再增加300元的公用经费补助，特殊教育学校和随班就读残疾学生按照每生每年7000元标准补助公用经费。确保该项目资金按时、足额到位，按规定使用。不因资金短缺而影响学校正常的教育教学秩序，确保教师培训所需资金得到有效保障，师生及家长满意度达95%及以上。				
</t>
  </si>
  <si>
    <t>初中阶段应补助人数</t>
  </si>
  <si>
    <t>反映全部义务教育学生受助人数情况，应补助人数=学年报表统计人数。</t>
  </si>
  <si>
    <t>补助范围占在校生人数比例</t>
  </si>
  <si>
    <t>反映补助范围是在校生全部人数的情况
补助范围占在校生人数比例=补助范围/在校生人数*100%</t>
  </si>
  <si>
    <t>教师培训费占公用经费的比例</t>
  </si>
  <si>
    <t>反应教师培训费占公用经费情况，
教师培训费占学校年度公用经费比例=教师培训费/公用经费*100%</t>
  </si>
  <si>
    <t>补助对象对政策的知晓度</t>
  </si>
  <si>
    <t>反映补助对象对政策的知晓率的情况，
补助对象对政策的知晓率=抽样调查人数满意度/抽样调查总人数*100%</t>
  </si>
  <si>
    <t>义务教育免费年限</t>
  </si>
  <si>
    <t>年</t>
  </si>
  <si>
    <t>反映九年义务教育免费年限情况</t>
  </si>
  <si>
    <t>反映学生生对项目实施的满意度的情况
使用人员满意度=（对实施满意的使用人员/问卷调查人数）*100%</t>
  </si>
  <si>
    <t xml:space="preserve">为切实解决家庭经济困难学生的就学难题，学校积极响应国家及地方学生资助政策部署，通过精准摸排、规范审核、分类帮扶等举措，对全校370名家庭经济困难学生足额发放专项补助。此次资助工作实现补助对象覆盖率 100%、资格认定准确率 100%，学生及家长综合满意度超 95%，该项目的实施对于完善国家资助政策体系，帮助家庭经济困难学生顺利完成学业，促进教育公平，具有重大意义。					
</t>
  </si>
  <si>
    <t>寄宿生应补助人数</t>
  </si>
  <si>
    <t>370</t>
  </si>
  <si>
    <t>反映全部寄宿生是否受到补助情况</t>
  </si>
  <si>
    <t>反映补助范围是在校生全部人数的情况，
补助范围占在校生人数比例=补助范围/在校生人数*100%</t>
  </si>
  <si>
    <t>反映学校家庭经济困难学生实际受助情况。家庭经济困难学生覆盖率=学校实际享受困难补助学生人数/学校应享受困难补助学生人数*100%</t>
  </si>
  <si>
    <t>反映补助对象对政策的知晓率的情况
补助对象对政策的知晓率=抽样调查人数满意度/抽样调查总人数*100%</t>
  </si>
  <si>
    <t>反映学生生对项目实施的满意度的情况。
使用人员满意度=（对实施满意的使用人员/问卷调查人数）*100%</t>
  </si>
  <si>
    <t xml:space="preserve">严格按照规定发放资金，把政策落实到位。						
</t>
  </si>
  <si>
    <t>经费人数</t>
  </si>
  <si>
    <t>反映经费保障部门（单位）正常运转的在职人数情况。</t>
  </si>
  <si>
    <t>金额</t>
  </si>
  <si>
    <t>56400</t>
  </si>
  <si>
    <t>反映经费保障部门（单位）正常运转的金额情况。</t>
  </si>
  <si>
    <t>及时拨付率</t>
  </si>
  <si>
    <t>反映资金及时拨付率。</t>
  </si>
  <si>
    <t>“经费”控制情况</t>
  </si>
  <si>
    <t>反映经费只减不增的要求完成情况。</t>
  </si>
  <si>
    <t>社会公众满意度</t>
  </si>
  <si>
    <t>反映社会公众对部门（单位）履职情况的满意程度。</t>
  </si>
  <si>
    <t>为全面贯彻实施贫困学生资助体系，依法保障家庭经济困难学生平等受教育权，依据教育事业统计数据，在校生1453人，其中困难学生160人，按时、足额下达义务教育家庭经济困难学生生活补助10125元。加强资金的使用管理，项目资金按时、足额到位，并按规定及时兑发到学生，不让任何一位学生因贫困而缀学，确保重点民生政策落实到位，接受社会监督，学生和家长满意率达95%及以上。</t>
  </si>
  <si>
    <t>寄宿制困难学生应补助人数</t>
  </si>
  <si>
    <t>65</t>
  </si>
  <si>
    <t>反映学校实际补助学生情况</t>
  </si>
  <si>
    <t>非寄宿制困难学生应补助人数</t>
  </si>
  <si>
    <t>九年义务教育巩固率</t>
  </si>
  <si>
    <t>95.5</t>
  </si>
  <si>
    <t>反映九年义务教育学生缀学情况，巩固率是否达标。巩固率=实际在校学生人数/应在校学生人数*100%</t>
  </si>
  <si>
    <t>补助对象政策的知晓度</t>
  </si>
  <si>
    <t>反映项目政策宣传力度。知晓度=知晓学生家长数/总学生家长数*100%。</t>
  </si>
  <si>
    <t>学生及家长满意度</t>
  </si>
  <si>
    <t>反映学生及家长对项目实施的满意度。满意度=满意学生家长数/总学生家长数*100%。</t>
  </si>
  <si>
    <t>为确保我校公用经费补助资金能够有效保障学校正常运转，依据年教育事业统计数据，在校生1453人，其中住校生65人，特殊学生2人，按时、足额下达城乡义务教育学校生均公用经费补助资金33583.68元。城乡义务教育学校生均公用经费拨款标准按照小学720元/生/年，初中940元/生/年的标准执行，对寄宿制学校按照寄宿学生数每生每年再增加300元的公用经费补助，特殊教育学校和随班就读残疾学生按照每生每年7000元标准补助公用经费。确保该项目资金按时、足额到位，按规定使用。不因资金短缺而影响学校正常的教育教学秩序，确保教师培训所需资金得到有效保障，师生及家长满意度达95%及以上。</t>
  </si>
  <si>
    <t>1453</t>
  </si>
  <si>
    <t>特殊教育学生应补助人数</t>
  </si>
  <si>
    <t>反映项目补助资金下达标准情况
补助标准达标率=实际补助标准/应补助标准*100%</t>
  </si>
  <si>
    <t>补助经费支付率</t>
  </si>
  <si>
    <t>反映项目资金的保障情况
补助经费支付率=实际支付资金/应付资金*100%</t>
  </si>
  <si>
    <t>根据预算法和通财【2025】235号文件，弥补县财政资金困难，结合学校实际，自主经营，自负盈亏，2026年项目资金合计1296500元，主要用于维持正常运转相关支出，做好学校后勤服务工作。</t>
  </si>
  <si>
    <t>服务人数</t>
  </si>
  <si>
    <t>支付准确率</t>
  </si>
  <si>
    <t>反映款项准确支付的情况。
支付准确率=实际支付额/应付总额*100%</t>
  </si>
  <si>
    <t>反映学生及教师对项目实施的满意度。满意度=满意师生人数/师生总人数*100%。</t>
  </si>
  <si>
    <t>根据预算法和玉政办发〔2020〕14号、通财【2025】235号文件，弥补县财政资金困难，结合学校实际，2026年收取学生课后服务费，单位自有资金项目1162400元，主要用于课后服务开展相关支出。捐款100000元，补充学校运转开支。项目总金额1262400元。</t>
  </si>
  <si>
    <t>课后服务参与人数</t>
  </si>
  <si>
    <t>反映学校实际开展课后服务情况。</t>
  </si>
  <si>
    <t>服务对象对政策的知晓度</t>
  </si>
  <si>
    <t>经费支付率</t>
  </si>
  <si>
    <t>反映项目资金的保障情况
经费支付率=实际支付资金/应付资金*100%</t>
  </si>
  <si>
    <t>为改善农村义务教育阶段在校学生的营养状况，提高农村学生健康水平。依据教育事业统计数据，在校生1453人，每人每天按5元标准补助，全年按200天在校时间计算。依据玉政办发〔2020〕14号_玉溪市人民政府办公室关于印发玉溪市教育领域财政事权和支出责任划分改革实施方案的通知，本级财力承担所需经费的12%，共计174360元。具体工作如下:
1.每月按实际享受学生数及时下拨款项，确保所有农村义务教育学生享受营养改善计划补助。
2. 加强资金管理，加强对农村义务教育学生营养改善计划工作的组织领导。 
3.做好该项学生资助政策的宣传、咨询等工作。年终汇总上报学生资助工作执行情况，并组织实施相关的绩效评价。
精准资助,实现“应助尽助”，减轻受助学生家庭经济负担，使学生安心学习，顺利完成学业，受益对象满意度达95%及以上。</t>
  </si>
  <si>
    <t>根据云人社发【2010】127号文件和玉民发【2022】16号文件精神，我校符合遗属生活困难补助享受人数5人，全年共需补助资金52284元。确保我校遗属生活困难补助资金能够按时发放，扛实扛牢保障民生责任。</t>
  </si>
  <si>
    <t>遗属生活困难补助享受人数</t>
  </si>
  <si>
    <t>反映学校实际补助人员情况</t>
  </si>
  <si>
    <t>补助资金当年到位率</t>
  </si>
  <si>
    <t>反映项目资金的保障情况
资金到位率=实际资金/应到位资金*100%</t>
  </si>
  <si>
    <t>反映项目政策宣传力度。知晓度=知晓人数/总人数*100%。</t>
  </si>
  <si>
    <t>受助对象及家属满意度</t>
  </si>
  <si>
    <t>反映受助对象及家属对项目实施的满意度。满意度=满意人数/应享受人数*100%。</t>
  </si>
  <si>
    <t>依据教育事业统计数据，在校生616人，其中住校生602人，特殊学生4人。按时、足额下达城乡义务教育学校生均公用经费补助资金。城乡义务教育学校初中940元/生/年的标准执行，对寄宿制学校按照寄宿学生数每生每年再增加300元的公用经费补助，特殊教育学校和随班就读残疾学生按照每生每年7000元标准补助公用经费。确保我校公用经费补助资金能够有效保障学校正常运转，不因资金短缺而影响学校正常的教育教学秩序，确保教师培训所需资金得到有效保障。自有资金弥补当年生均不足。</t>
  </si>
  <si>
    <t>教师培训费占学校年度公用经费的比例</t>
  </si>
  <si>
    <t>反映项目资金的保障情况
补助经费支付率=实际支付资金/应应付资金*100%</t>
  </si>
  <si>
    <t>反映学生及家长对项目实施的满意度。</t>
  </si>
  <si>
    <t>严格落实我校王琼芬每月967元的发放工作。</t>
  </si>
  <si>
    <t>1.00</t>
  </si>
  <si>
    <t>反映补助人数情况</t>
  </si>
  <si>
    <t>11604</t>
  </si>
  <si>
    <t>反映补助标准情况</t>
  </si>
  <si>
    <t>受助完成率</t>
  </si>
  <si>
    <t>反映补助学生完成情况情况</t>
  </si>
  <si>
    <t>保障遗属生活待遇</t>
  </si>
  <si>
    <t>反映遗属生活补助保障</t>
  </si>
  <si>
    <t>补助对像满意度</t>
  </si>
  <si>
    <t>反映满意情况</t>
  </si>
  <si>
    <t xml:space="preserve">为改善农村义务教育阶段在校学生的营养状况，提高农村学生健康水平。依据教育事业统计数据，在校生616人，每人每天按5元标准补助，全年按200天在校时间计算。依据玉政办发〔2020〕14号_玉溪市人民政府办公室关于印发玉溪市教育领域财政事权和支出责任划分改革实施方案的通知，本级财力承担所需经费的12%，共计77616元。具体工作如下:
1.每月按实际享受学生数及时下拨款项，确保所有农村义务教育学生享受营养改善计划补助。
2. 加强资金管理，加强对农村义务教育学生营养改善计划工作的组织领导。 
3.做好该项学生资助政策的宣传、咨询等工作。年终汇总上报学生资助工作执行情况，并组织实施相关的绩效评价。
精准资助,实现“应助尽助”，减轻受助学生家庭经济负担，使学生安心学习，顺利完成学业，受益对象满意度达95%及以上。				
</t>
  </si>
  <si>
    <t>647</t>
  </si>
  <si>
    <t xml:space="preserve">反映项目的开展规模情况
</t>
  </si>
  <si>
    <t>反映补助的对象准确率
计算公式： 补助对象准确率=合规补助对象/总认定人数*100%</t>
  </si>
  <si>
    <t xml:space="preserve">反映政策的落实宣传情况
补助对象对政策知晓率=（知晓项目政策的人/问卷调查人员）*100%
</t>
  </si>
  <si>
    <t xml:space="preserve">反映补助对象满意度。
使用人员满意度=（对项目实施满意的使用人员/问卷调查人数）*100%
</t>
  </si>
  <si>
    <t>77616</t>
  </si>
  <si>
    <t xml:space="preserve">反映补助金额的多少
</t>
  </si>
  <si>
    <t xml:space="preserve">1.成本管控：年度运行经费≤200 万元，月度浮动 ±5% 内；食材采购成本率≤65%，人工费用占比≤30%；水电杂费较上年降 8%，食材损耗率≤8%。
2.服务质量：食品安全事故发生率 0，专项检查≥4 次；供应及时率 100%，高峰无断供；服务对象年度满意度≥95%。
</t>
  </si>
  <si>
    <t>项目个数</t>
  </si>
  <si>
    <t xml:space="preserve">反映项目个数情况，2026年1个
</t>
  </si>
  <si>
    <t>资金拨付到位率</t>
  </si>
  <si>
    <t xml:space="preserve">反映资金拨付及时情况
</t>
  </si>
  <si>
    <t>义务教育巩固率</t>
  </si>
  <si>
    <t xml:space="preserve">反映学校巩固率情况
</t>
  </si>
  <si>
    <t>家长满意度</t>
  </si>
  <si>
    <t xml:space="preserve">反映家长满意情况
</t>
  </si>
  <si>
    <t>2000000</t>
  </si>
  <si>
    <t xml:space="preserve"> 为全面贯彻实施贫困学生资助体系，依法保障家庭经济困难学生平等受教育权，依据教育事业统计数据，在校生616人，其中困难学生280人，按时、足额下达义务教育家庭经济困难学生生活补助25200元。加强资金的使用管理，项目资金按时、足额到位，并按规定及时兑发到学生，不让任何一位学生因贫困而缀学，确保重点民生政策落实到位，接受社会监督，学生和家长满意率达95%及以上。</t>
  </si>
  <si>
    <t>生活补助补助人数（寄宿制）</t>
  </si>
  <si>
    <t>反映学校巩固率情况</t>
  </si>
  <si>
    <t>反映家长满意情况</t>
  </si>
  <si>
    <t>25200</t>
  </si>
  <si>
    <t>反映补助金额的多少</t>
  </si>
  <si>
    <t>为确保我校公用经费补助资金能够有效保障学校正常运转，依据年教育事业统计数据，在校生616人，其中住校生602人，特殊学生4人，按时、足额下达城乡义务教育学校生均公用经费补助资金18903.36元。城乡义务教育学校生均公用经费拨款标准按照小学720元/生/年，初中940元/生/年的标准执行，对寄宿制学校按照寄宿学生数每生每年再增加300元的公用经费补助，特殊教育学校和随班就读残疾学生按照每生每年7000元标准补助公用经费。确保该项目资金按时、足额到位，按规定使用。不因资金短缺而影响学校正常的教育教学秩序，确保教师培训所需资金得到有效保障，师生及家长满意度达95%及以上。</t>
  </si>
  <si>
    <t>616</t>
  </si>
  <si>
    <t>反映补助人数</t>
  </si>
  <si>
    <t>反映九年义务教育学生辍学情况，巩固率是否达标。</t>
  </si>
  <si>
    <t>18903.36</t>
  </si>
  <si>
    <t xml:space="preserve">为确保我校公用经费补助资金能够有效保障学校正常运转，依据年教育事业统计数据，2026年在校生预测1730人，寄宿生1700人，非寄宿30人，特殊教育30人，按时、足额下达城乡义务教育学校生均公用经费补助资金56308.8元。城乡义务教育学校生均公用经费拨款标准按照小学720元/生/年，初中940元/生/年的标准执行，对寄宿制学校按照寄宿学生数每生每年再增加300元的公用经费补助，特殊教育学校和随班就读残疾学生按照每生每年7000元标准补助公用经费。确保该项目资金按时、足额到位，按规定使用。不因资金短缺而影响学校正常的教育教学秩序，确保教师培训所需资金得到有效保障，师生及家长满意度达95%及以上。						
</t>
  </si>
  <si>
    <t>义务教育学生</t>
  </si>
  <si>
    <t>1730</t>
  </si>
  <si>
    <t>反映补助资金的覆盖范围
获补覆盖率=实际获得补助人数/申请符合标准人数*100%</t>
  </si>
  <si>
    <t xml:space="preserve">反映学生对项目实施的满意度。学生满意度=调查中学生人数/调查总人数*100%
</t>
  </si>
  <si>
    <t xml:space="preserve">杨岚成11604元，赵来芬8736元，禄有仙8736元，陈梓岩23208元，合计52284元。	</t>
  </si>
  <si>
    <t>①生活补助补助人数）=指标人数，得满分，②生活补助补助人数＜指标人数时，得分=实际完成/指标值*指标值*100%</t>
  </si>
  <si>
    <t>资金到位率100%（资金全部到位），得满分；资金到位低于100%（资金未全部到位），得分=资金到位率*指标分值</t>
  </si>
  <si>
    <t>① 资金当年到位率=100%，满分 ② 80%≤资金当年到位率≤100%（不含），得分=分值*80%③60%≤资金当年到位率≤80%（不含），得分=分值*60%④资金当年到位率≤60%（不含），不得分</t>
  </si>
  <si>
    <t>①义务教育巩固率≥95%，得满分 ②80% ≤义务教育巩固率在 ＜95%，得分=分值*80%分③ 60% ≤义务教育巩固率在＜80%，得分=分值*60%分④完成指标＜60%，不得分。</t>
  </si>
  <si>
    <t>家长学生满意度</t>
  </si>
  <si>
    <t>①家长学生满意度≥90%，得满分 ② 80%≤家长学生满意度＜90%，得分=分值*80%③60%≤家长学生满意度＜80%，得分=分值*60%④家长学生满意度＜60%，不得分</t>
  </si>
  <si>
    <t xml:space="preserve">为全面贯彻实施贫困学生资助体系，依法保障家庭经济困难学生平等受教育权，依据教育事业统计数据，2026年困难学生700人寄宿生、非寄宿生30人，少小名族5人，按时、足额下达义务教育家庭经济困难学生生活补助64425元。加强资金的使用管理，项目资金按时、足额到位，并按规定及时兑发到学生，不让任何一位学生因贫困而缀学，确保重点民生政策落实到位，接受社会监督，学生和家长满意率达95%及以上。						
</t>
  </si>
  <si>
    <t>补助学生</t>
  </si>
  <si>
    <t>730</t>
  </si>
  <si>
    <t>反映获补助人员的数量情况，也适用补贴、资助等形式的补助。</t>
  </si>
  <si>
    <t>反映学生对项目实施的满意度。学生满意度=被调查学生人数/调查学生总人数*100</t>
  </si>
  <si>
    <t xml:space="preserve">1.完成所有未付款的支付
2.做好项目的绩效管理评价工作					
</t>
  </si>
  <si>
    <t>1700</t>
  </si>
  <si>
    <t>反映补助事项在特定办事大厅、官网、媒体或其他渠道按规定进行公示的情况。
补助事项公示度=按规定公布事项/按规定应公布事项*100%</t>
  </si>
  <si>
    <t xml:space="preserve">为改善农村义务教育阶段在校学生的营养状况，提高农村学生健康水平。依据教育事业统计数据，在校生1730人，每人每天按5元标准补助，全年按200天在校时间计算。依据玉政办发〔2020〕14号_玉溪市人民政府办公室关于印发玉溪市教育领域财政事权和支出责任划分改革实施方案的通知，本级财力承担所需经费的12%，共计207600元。具体工作如下:
1.每月按实际享受学生数及时下拨款项，确保所有农村义务教育学生享受营养改善计划补助。
2. 加强资金管理，加强对农村义务教育学生营养改善计划工作的组织领导。 
3.做好该项学生资助政策的宣传、咨询等工作。年终汇总上报学生资助工作执行情况，并组织实施相关的绩效评价。
精准资助,实现“应助尽助”，减轻受助学生家庭经济负担，使学生安心学习，顺利完成学业，受益对象满意度达95%及以上。					
			</t>
  </si>
  <si>
    <t xml:space="preserve">反映获补助人员的数量情况，也适用补贴、资助等形式的补助。
</t>
  </si>
  <si>
    <t>资金发放率</t>
  </si>
  <si>
    <t xml:space="preserve">反映发放单位及时发放补助资金的情况。
发放及时率=在时限内发放资金/应发放资金*100%
</t>
  </si>
  <si>
    <t xml:space="preserve">反映政策的落实宣传情况
补助对象对政策知晓率=（知晓项目政策的人/问卷调查人员）*100%
</t>
  </si>
  <si>
    <t>历年结转单位自有资金20万元。</t>
  </si>
  <si>
    <t>反映义务教育公用经费对应补助义务教育学生的覆盖情况。
公用经费学生覆盖率=公用经费实际保障的学生人数/公用经费应保障的学生人数*100%</t>
  </si>
  <si>
    <t>公用经费使用合规率</t>
  </si>
  <si>
    <t>反映各学校严格按照规定使用公用经费情况。公用经费支出范围：教学业务与管理、教师培训、实验实习、文体活动、水电、取暖、交通差旅、邮电，仪器设备及图书资料等购置，房屋、建筑物及仪器设备的日常维修维护等。不得用于人员经费、基本建设投资、偿还债务等方面的支出。</t>
  </si>
  <si>
    <t>反映营养改善计划补助资金及时、足额落实到补助学校的情况。
补助资金到位及时率=在规定时间内实际到位资金/应到位资金*100%</t>
  </si>
  <si>
    <t>学校日常运转</t>
  </si>
  <si>
    <t>反映项目实施对学校运转的影响。</t>
  </si>
  <si>
    <t>反映学生对政策实施过程、效果的满意程度。</t>
  </si>
  <si>
    <t>2026年预算目标：合理、有效、规范的使用资金，保证教育教学正常开展，保障学校的正常运转、完成教育教学活动和其它日常工作等方面的支出，确保资金使用合理、高效。</t>
  </si>
  <si>
    <t>教师培训费占公用经费比例</t>
  </si>
  <si>
    <t xml:space="preserve">反映学校教师培训经费占学校年度公用经费的比例
教师培训费占学校年度公用经费比例=教师培训费/公用经费*100%
</t>
  </si>
  <si>
    <t>"反映项目资金的保障情况
资金到位率=实际资金/应到位资金*100%"</t>
  </si>
  <si>
    <t>"反映项目资金的保障情况
补助经费支付率=实际支付资金/应应付资金*100%"</t>
  </si>
  <si>
    <t>反映九年义务教育学生辍学情况，巩固率是否达标。巩固率=实际在校学生人数/应在校学生人数*100%</t>
  </si>
  <si>
    <t>2026年预算目标：加强沟通协调，积极审批，严格落实，按时发放社会救助资金。城镇标准：967元/人/年，农村标准：728元/人/年。我校共有5人领取遗属补助资金，领取金额：52284元，每月按规定按时足额发放遗属补助资金。</t>
  </si>
  <si>
    <t>反映补助人数完成情况情况</t>
  </si>
  <si>
    <t>生活状况改善</t>
  </si>
  <si>
    <t>反映补助促进受助对象生活状况改善的情况。</t>
  </si>
  <si>
    <t>为确保我校公用经费补助资金能够有效保障学校正常运转，依据教育事业统计数据，在校生878人（寄宿生875人），特殊教育学生5人，2026年预算城乡义务教育公用经费县级资金26947.68元。城乡义务教育学校生均公用经费拨款标准按照小学720元/生/年，初中940元/生/年的标准执行，对寄宿制学校按照寄宿学生数每生每年再增加300元的公用经费补助，特殊教育学校和随班就读残疾学生按照每生每年7000元标准补助公用经费。确保该项目资金按时、足额到位，按规定使用。不因资金短缺而影响学校正常的教育教学秩序，确保教师培训所需资金得到有效保障，师生及家长满意度达95%及以上。该项目的实施对促进教育公平、义务教育均衡发展有重要意义。</t>
  </si>
  <si>
    <t>878</t>
  </si>
  <si>
    <t xml:space="preserve">反映学校实际补助学生情况
</t>
  </si>
  <si>
    <t>875</t>
  </si>
  <si>
    <t xml:space="preserve">反映学校实际补助学生情况
</t>
  </si>
  <si>
    <t xml:space="preserve">反映补助对象准确情况。
补助对象准确率=补助对象人数/总人数*100%
</t>
  </si>
  <si>
    <t xml:space="preserve">反映项目资金的保障情况
补助经费支付率=实际支付资金/应付资金*100%
</t>
  </si>
  <si>
    <t xml:space="preserve">反映九年义务教育学生缀学情况，巩固率是否达标。
巩固率=实际在校学生人数/应在校学生人数*100%
</t>
  </si>
  <si>
    <t xml:space="preserve">反映学生及家长对项目实施的满意度。满意度=满意学生家长数/总学生家长数*100%。
</t>
  </si>
  <si>
    <t xml:space="preserve">1.成本管控：年度运行经费≤200 万元，月度浮动 ±5% 内；食材采购成本率≤65%，人工费用占比≤30%；水电杂费较上年降 8%，食材损耗率≤8%。
2.服务质量：食品安全事故发生率 0，专项检查≥4 次；供应及时率 100%，高峰无断供；服务对象年度满意度≥95%。
</t>
  </si>
  <si>
    <t xml:space="preserve">反映项目个数情况：2026年1个项目。
</t>
  </si>
  <si>
    <t xml:space="preserve">反映资金拨付及时情况
</t>
  </si>
  <si>
    <t xml:space="preserve">反映学校巩固率情况
</t>
  </si>
  <si>
    <t xml:space="preserve">反映家长满意情况
</t>
  </si>
  <si>
    <t>2546058</t>
  </si>
  <si>
    <t xml:space="preserve">反映补助金额的多少
</t>
  </si>
  <si>
    <t xml:space="preserve">为改善农村义务教育阶段在校学生的营养状况，提高农村学生健康水平。依据教育事业统计数据，在校生878人，每人每天按5元标准补助，全年按200天在校时间计算。依据玉政办发〔2020〕14号_玉溪市人民政府办公室关于印发玉溪市教育领域财政事权和支出责任划分改革实施方案的通知，本级财力承担所需经费的12%，共计110640元。具体工作如下:
1.每月按实际享受学生数及时下拨款项，确保所有农村义务教育学生享受营养改善计划补助。
2. 加强资金管理，加强对农村义务教育学生营养改善计划工作的组织领导。 
3.做好该项学生资助政策的宣传、咨询等工作。年终汇总上报学生资助工作执行情况，并组织实施相关的绩效评价。
精准资助,实现“应助尽助”，减轻受助学生家庭经济负担，使学生安心学习，顺利完成学业，受益对象满意度达95%及以上。						
</t>
  </si>
  <si>
    <t>922</t>
  </si>
  <si>
    <t xml:space="preserve">反映学校实际补助学生情况
</t>
  </si>
  <si>
    <t xml:space="preserve">反映项目补助资金发放精准程度。补助对象准确率=实际符合条件的补助对象人数/已发放补助的对象总人数*100%。
</t>
  </si>
  <si>
    <t xml:space="preserve">反映政策的落实宣传情况
补助对象对政策知晓率=（知晓项目政策的人/问卷调查人员）*100%
</t>
  </si>
  <si>
    <t xml:space="preserve">反映学生及家长对项目实施的满意度。
满意度=满意学生家长数/总学生家长数*100%。
</t>
  </si>
  <si>
    <t xml:space="preserve">反映项目是否按照标准足额发放
</t>
  </si>
  <si>
    <t>为切实解决家庭经济困难学生的就学难题，学校积极响应国家及地方学生资助政策部署，通过精准摸排、规范审核、分类帮扶等举措，对全校403名家庭经济困难学生足额发放专项补助。加强资金的使用管理，保证项目资金36135元按时、足额到位，并按规定及时兑发到学生，不让任何一位学生因贫困而缀学，确保重点民生政策落实到位，接受社会监督，此次资助工作实现补助对象覆盖率100%、资格认定准确率100%，学生及家长综合满意度超95%，该项目的实施对于完善国家资助政策体系，帮助家庭经济困难学生顺利完成学业，促进教育公平，具有重大意义。</t>
  </si>
  <si>
    <t>400</t>
  </si>
  <si>
    <t>生活补助补助人数（非寄宿制）</t>
  </si>
  <si>
    <t xml:space="preserve">反映学校家庭经济困难学生实际受助情况。家庭经济困难学生覆盖率=学校实际享受困难补助学生人数/学校应享受困难补助学生人数*100%
</t>
  </si>
  <si>
    <t xml:space="preserve">反映项目资金的保障情况
补助经费支付率=实际支付资金/应付资金*100%
</t>
  </si>
  <si>
    <t xml:space="preserve">反映九年义务教育学生缀学情况，巩固率是否达标。
巩固率=实际在校学生人数/应在校学生人数*100%。
</t>
  </si>
  <si>
    <t xml:space="preserve">反映学生及家长对项目实施的满意度。
满意度=满意学生家长数/总学生家长数*100%。
</t>
  </si>
  <si>
    <t>根据《国务院关于进一步完善城乡义务教育经费保障机制的通知》、《云南省人民政府关于进一步完善城乡义务教育经费保障机制的通知》和学校党组会会议通过，同意通海县桑园中学预算申报金额3680000元。通过项目的实施达到以下目标：
1、保证经费的合理使用，规范经费使用管理。
2、努力提高和改善服务水平。
3、提高学生营养均衡水平，保证学生的健康成长。更好的为学校教育教学提供后勤保障。
4、让家长放心、学生满意。</t>
  </si>
  <si>
    <t>资金覆盖率</t>
  </si>
  <si>
    <t>反映资金使用覆盖人数
资金使用覆盖率=受益人数/总人数*100%</t>
  </si>
  <si>
    <t>资金使用率</t>
  </si>
  <si>
    <t>反映资金使用情况。
资金使用率=使用金额/资金总额*100%</t>
  </si>
  <si>
    <t>资金发放及时率</t>
  </si>
  <si>
    <t>反映资金的发放是否及时
资金发放及时率=已发放金额/应发放总金额*100%</t>
  </si>
  <si>
    <t>反映义务教育巩固情况
义务教育巩固率=在校学生人数/学年报表人数*100%</t>
  </si>
  <si>
    <t>反映学生及家长满意程度
学生及家长满意度=满意人数/被调查总人数*100%</t>
  </si>
  <si>
    <t>1.全面贯彻实施贫困学生资助体系，依法保障家庭经济困难学生平等受教育权。
2.实现建档立卡贫困学生资助全覆盖，确保不让一名家庭经济困难学生因贫失学。
3.全面贯彻实施贫困学生资助体系，依法保障家庭经济困难学生平等受教育权，为全党全社会全力打好脱贫攻坚战、保证全面建成小康社会目标如期实现提供保障。
4.着力加强教育脱贫，让贫困家庭子女都能接受公平有质量的教育，阻断贫困代际传递”的要求，严格按照国家有关政策要求开展生源地信用助学贷款业务，充分发挥助学贷款的教育扶贫、精准扶贫作用。
5.让家长放心，学校满意。</t>
  </si>
  <si>
    <t>营养餐补助人数</t>
  </si>
  <si>
    <t>1280</t>
  </si>
  <si>
    <t>反映营养餐受补助人数情况。
营养餐补助人数=实际受补助的人数</t>
  </si>
  <si>
    <t xml:space="preserve">反映资金使用情况
资金使用率=已使用资金/资金总额*100%
</t>
  </si>
  <si>
    <t xml:space="preserve">反映资金的发放是否及时
资金发放及时率=已发放金额/应发放总金额*100%
</t>
  </si>
  <si>
    <t xml:space="preserve">反映义务教育巩固情况
义务教育巩固率=在校学生人数/学年报表人数*100%
</t>
  </si>
  <si>
    <t xml:space="preserve">反映学生及家长满意程度
学生及家长满意度=满意人数/被调查总人数*100%
</t>
  </si>
  <si>
    <t>1、玉溪市民政局玉溪市财政局关于提高城乡居民最低生活保障特困人员救助供养孤儿基本生活保障标准的通知；                                    
2、通海县事业单位人员死亡遗属生活补助审核表，3人，补助总金额34812元。</t>
  </si>
  <si>
    <t>反映获补对象的准确覆盖率；
获补覆盖率=实际获得补助人数/申请符合标准人数*100%</t>
  </si>
  <si>
    <t>反映获补助受益对象的满意程度。
受益对象满意度=受益对象满意人数/受益对象人数*100%</t>
  </si>
  <si>
    <t>以学年事业统计在校学生人数为准，依据城乡义务教育初中生均公用经费基准为940元/生.年，寄宿制学生生均300元/生.年。按照《云南省教育领域财政事权和支出责任划分改革实施方案》，所需经费由中央、省级、市县（市、区）按8：1.4：0.6比例分担。县（市、区）按照财政事权划分改革精神，足额分担资金，每年以上年学生实际人数下达给学校的，确保我校2026年公用经费在以下几项中正确使用。
1.在2026年度足额拨付经费的前提下，完成水电费的支付，达到学校日常运行无经费缺口的要求，保障学校教学与生活秩序稳定。
2.为实现提高教师素质、保障残疾学生顺利完成学业，通过将教师培训经费列为优先支出项、对残疾学生给予资金帮扶，在2026年度完成教师培训经费拨付及残疾学生帮扶资金发放，达到教师培训覆盖全部人员、残疾学生帮扶100%覆盖的要求，提升教师教学水平、保障残疾学生就学权益，教师对培训满意度达到95%以上。
3、为改善学校办学条件、规范经费使用，通过统筹经费优化办学资源、强化财经纪律监督检查，在2026年度完成办学条件提升、按规定完成经费支付，达到经费使用合规高翔的要求，实现群众对学校办学的满意度达95%以上，经费使用合规率100%。</t>
  </si>
  <si>
    <t>初中阶段应补助人数（人）</t>
  </si>
  <si>
    <t>反映初中阶段应补助人数
初中阶段应补助人数=实际补助人数/应补助人数*100%</t>
  </si>
  <si>
    <t>初中寄宿阶段应补助数（人）</t>
  </si>
  <si>
    <t>1230</t>
  </si>
  <si>
    <t>初中寄宿阶段应补助数（人）=实际补助人数/应补助人数*100%</t>
  </si>
  <si>
    <t>初中特殊教育应补助数（人）</t>
  </si>
  <si>
    <t>反映初中特殊教育应补助人数
初中特殊教育应补助数（人）=实际补助人数/应补助人数*100%</t>
  </si>
  <si>
    <t>教师培训公用经费比例</t>
  </si>
  <si>
    <t>反映学校教师培训经费占学校年度公用经费的比例，
教师培训公用经费比例=教师培训经费/生年均公用经费*100%</t>
  </si>
  <si>
    <t>反映该项目资金的发放对象是否准确，
补助对象准确率=实际发放应补助人数/应补助总人数*100%</t>
  </si>
  <si>
    <t>93</t>
  </si>
  <si>
    <t>放映九年义务教育的实际巩固率
学校九年义务教育巩固达标=实际人数/应到校人数*100%</t>
  </si>
  <si>
    <t>放映家长的满意情况
家长满意度=受调查家长满意人数/受调查家长总人数*100%</t>
  </si>
  <si>
    <t>以在校学生人数为依据城乡义务教育初中生均公用经费基准为940元/生.年，寄宿制学生生均300元/生.年。按照《云南省教育领域财政事权和支出责任划分改革实施方案》所需经费由中央、省级、市县（市、区）按8：1.4：0.6比例分担。县（市、区）按照财政事权划分改革精神，足额分担资金，每年以上年学生实际人数下达给学校的，确保我校公用经费在以下几项中正确使用。
1.确保该项目资金按时、足额到位，并督促学校按规定使用。明确生均公用经费的支出范围，确保资金规范使用，督促学校加强管理，提高资金使用效益。
2.做好该项学生资助政策的宣传、咨询等工作。年终汇总上报学生资助工作执行情况，并组织实施相关的绩效评价。</t>
  </si>
  <si>
    <t>课后服务费及时发放率</t>
  </si>
  <si>
    <t>反映课后服务费及时发放率.课后服务费及时发放率=课后服务费发放金额/课后服务费总金额*100%</t>
  </si>
  <si>
    <t>资金当年到位率</t>
  </si>
  <si>
    <t>资金到位率=实际资金/应到位资金*100%</t>
  </si>
  <si>
    <t>反映九年义务教育学生缀学情况，巩固率是否达标。九年义务教育巩固率=实际在校学生人数/应在校学生人数*100%</t>
  </si>
  <si>
    <t>反映学生及家长对项目实施的满意度。学生及家长满意度=调查中满意人数/调查总人数*100%</t>
  </si>
  <si>
    <t>为实现义务教育“二免一补”政策落地、保障家庭经济经济困难学生顺利就学，通过执行寄宿制初中1500元/生/年、非寄宿制初中生750元/生/年的资助标准，在2026年度完成以下事项：
1.及时、准确、足额发放家庭经济困难学生补助金，达到资助资金发放覆盖率100%、发放准确率100%的要求；
2.开展资助政策宣传、咨询工作，为困难学生及家庭提高支持，助力其顺利完成学业；
3.完成资助工作满意度调查，收集群众意见建议；
4.年终汇总上报资助工作执行情况并组织绩效评价。
最总实现国家补助政策落实到位，困难学生就学保障有力，学生及家庭对资助工作的满意度达到95%以上。</t>
  </si>
  <si>
    <t>570</t>
  </si>
  <si>
    <t>反映全部义务教育学生受助人数情况，
应补助人数=学年报表统计人数。</t>
  </si>
  <si>
    <t>受助学生完成率</t>
  </si>
  <si>
    <t>反映补助学生完成情况情况。
受助学生完成率=受助学生/应受助学生*100%</t>
  </si>
  <si>
    <t>资金拨付及时率</t>
  </si>
  <si>
    <t>反映项目资金的保障情况，
资金到位率=实际资金/应到位资金*100%</t>
  </si>
  <si>
    <t>反映九年义务教育受教育人数，
九年义务教育巩固率=毕业人数/入学人数*100%</t>
  </si>
  <si>
    <t>补助对象政策知晓度</t>
  </si>
  <si>
    <t>反映补助政策的宣传效果情况。
补助对象政策知晓度=调查中补助政策知晓人数/调查总人数*100%</t>
  </si>
  <si>
    <t>反映获补助受益对象的满意程度。
家长满意度=调查中满意人数/调查总人数*100%</t>
  </si>
  <si>
    <t>1.根据玉政办发【2020】14号玉溪市人民政府办公室关于印发玉溪市教育领域财政事权和支出责任划分改革实施方案的通知，玉财教【2022】107号，通财【2022】212号，确保建档立卡学生，以及非建档立卡的家庭经济困难残疾学生、农村低保家庭学生、农村特困救助供养学生等四类学生按标准足额获得资助，其余资金用于资助寄宿制除建档立卡等四类学生之外的家庭经济困难学生。义务教育家庭经济困难学生补助标准为：寄宿制家庭经济困难学生(含建档立卡等四类学生）初中1500元/生·学年，非寄宿制家庭经济困难学生初中750元/生·学年。
2.预算2026年义务教育家庭经济困难学生生活补助经费县级补助资金，确保该项目资金按时、足额到位，并按规定发放给学生。根据本年秋季学年报表，预计2026年寄宿制困难学生520人，非寄宿制困难学生10人，补助资金总额787500元，其中县级资金6%，合47250.00元。
3.做好该项学生资助政策的宣传、咨询等工作。
4.年终汇总上报学生资助工作执行情况，并组织实施相关的绩效评价。
5.做好受助对象的满意度调查，满意度达到95%。</t>
  </si>
  <si>
    <t>寄宿制困难学生生活补助人数</t>
  </si>
  <si>
    <t>520</t>
  </si>
  <si>
    <t>反映寄宿制困难学生受助人数情况，应补助人数=认定困难学生人数。</t>
  </si>
  <si>
    <t>非寄宿制困难学生生活补助人数</t>
  </si>
  <si>
    <t>反映认定困难学生受助人数情况，应补助人数=认定困难学生人数。</t>
  </si>
  <si>
    <t>受助学生学业完成率</t>
  </si>
  <si>
    <t>反映受助学生完成学业的情况，受助学生学业完成率=受助学生毕业人数/受助学生数*100%</t>
  </si>
  <si>
    <t>建档立卡学生覆盖率</t>
  </si>
  <si>
    <t>反映建档立卡学生受助情况，建档立卡学生覆盖率=受助学生数/建档立卡学生数*100%</t>
  </si>
  <si>
    <t>反映发放单位发放补助资金标准的情况。
补助标准达标率=补助资金标准/应应补助资金标准*100%</t>
  </si>
  <si>
    <t>反映获补助受益对象的满意程度,学生满意度=调查中学生满意人数/调查总人数*100%。</t>
  </si>
  <si>
    <t>合理、有效、规范使用捐赠资金，完善捐赠资金管理流程，确保捐赠资金的安全合理使用、提升使用绩效。2026年将通过购置教辅教具、开展教研教改等提升学校办学能力，保证教育教学正常开展，促进初中义务教育发展。</t>
  </si>
  <si>
    <t>服务学生人数</t>
  </si>
  <si>
    <t>1212</t>
  </si>
  <si>
    <t>反映服务学生人数的数量情况，服务学生人数=学年报表统计人数。</t>
  </si>
  <si>
    <t>寄宿学生数</t>
  </si>
  <si>
    <t>1155</t>
  </si>
  <si>
    <t>反映服务寄宿学生人数的数量情况</t>
  </si>
  <si>
    <t>反映九年义务教育受教育人数，九年义务教育巩固率=毕业人数/入学人数*100%</t>
  </si>
  <si>
    <t>反映获补助受益对象的满意程度,学生和家长满意度=调查中学生满意人数/调查总人数*100%。</t>
  </si>
  <si>
    <t>反映获补助受益对象的满意程度,学生和家长满意度=调查中教师满意人数/调查总人数*100%。</t>
  </si>
  <si>
    <t>完成我单位2026年遗属生活补助人员8人补助资金发放，每月7646元，全年共计91752元，严格落实每月按时发放社会救助资金。</t>
  </si>
  <si>
    <t>应补助人数</t>
  </si>
  <si>
    <t>反映获补助人员数量情况。</t>
  </si>
  <si>
    <t>获补覆盖率=实际获得补助人数/申请符合标准人数*100%</t>
  </si>
  <si>
    <t>受补助对象满意度</t>
  </si>
  <si>
    <t xml:space="preserve">1.落实城乡统一，重在农村的义务教育经费保障。实施农村义务教育学生营养改善计划。依据《国务院关于进一步完善城乡义务教育经费保障机制的通知》（国发〔2015〕67号）玉政办发〔2020〕14号_玉溪市人民政府办公室关于印发玉溪市教育领域财政事权和支出责任划分改革实施方案的通知。为农村学生提供营养膳食补助，改善农村义务教育阶段在校学生的营养状况，提高农村学生健康水平。减轻受助学生家庭经济负担，使学生安心学习，顺利完成学业。按精准识别、精准资助的要求，强化学生资助动态管理，实现“应助尽助”的目标，确保不让一名学生因贫失学，一户脱贫户因学返贫。
2.让全校所有农村义务教育学生享受营养改善计划补助。
3.切实加强对农村义务教育学生营养改善计划工作的组织领导。 
4.及时拨付财政资金，加强资金管理，按时、足额将补助资金拨付，确保全校所有农村义务教育学生都享受到国家的营养改善计划补助。2026年补助在校生1120人，学生营养改善计划补助专项经费1000元/生/年，其中县级占12%，合计13.44万元。
5.做好该项学生资助政策的宣传、咨询等工作。年终汇总上报学生资助工作执行情况，并组织实施相关的绩效评价。
6.做好满意度调查，补助对象满意度达90%。					</t>
  </si>
  <si>
    <t>1120</t>
  </si>
  <si>
    <t>反映项目的开展规模情况
补助人数=补助政策符合领取补助的人数</t>
  </si>
  <si>
    <t>反映项目资金的保障情况
获补覆盖率=获补人数/应补助人数*100%</t>
  </si>
  <si>
    <t>补助对象政策知晓率</t>
  </si>
  <si>
    <t>反映补助政策的宣传效果情况。
补助对象政策知晓率=调查中补助政策知晓人数/调查总人数*100%</t>
  </si>
  <si>
    <t>1.落实城乡统一，重在农村的义务教育经费保障。根据玉政办发〔2020〕14号（玉溪市人民政府办公室关于印发玉溪市教育领域财政事权和支出责任划分改革实施方案的通知）文件的要求，玉溪市财政局玉溪市教育局关于转发云南省城乡义务教育学校公用经费管理办法的通知（玉财教〔2017〕172号）。玉财教【2020】113号调整为小学650元/生/年，初中850元/生/年。玉财教【2019】374号寄宿制学校寄宿学生每生每年再增加200元的标准测算。中央、省、市按8：1.4:0.6的比例承担。实施范围：城乡义务教育阶段学校学生（含城市学校、民办学校）。特殊教育学校和随班就读残疾学生按照每生每年6000元标准补助公用经费。考虑到义务教育学校双减和课后服务费用增加，中央决定开始提高城乡义务教育公用经费标准（小学650元提高到720元、初中850元提高到940元，寄宿制200元提高到300元，特殊教育6000元提高到7000元），各县区要按新标准和财政事权划分比例分担资金，并纳入2026年预算。我校严格按照上级要求，为了公平、公正、公开地高效开展项目资金实施工作，学校成立了项目工作领导小组，全面具体负责组织、协调、落实生均公用经费工作。本年秋季在校生1212人，2026年普通初中学校生均公用经费每生940元，合计1139280.00元，其中县级占2.4%，合计27342.72元；寄宿制学生1155人，每生300元，合计346500.00元，其中县级占2.4%，合计8316.00元；随班就读残疾学生6人，每生7000元，其中县级占2.4%，合计1008.00元；合计县级金额36666.72元。
2.确保该项目资金按时、足额到位，并督促各部门按规定使用。明确生均公用经费的支出范围，确保资金规范使用，督促学校加强管理，提高资金使用效益。
3.做好该项学生资助政策的宣传、咨询等工作。年终汇总上报学生资助工作执行情况，并组织实施相关的绩效评价。
4.做好满意度调查，确保师生满意度达到90%标准。</t>
  </si>
  <si>
    <t>随班就读和送教上门应补助人数</t>
  </si>
  <si>
    <t>反映全部随班就读和送教上门学生应补助情况，随班就读和送教上门人数=学年报表统计随班就读和送教上门学生人数。</t>
  </si>
  <si>
    <t>反映获补对象准确情况。
获补对象准确率=获补对象人数/总人数*100%</t>
  </si>
  <si>
    <t>反映项目资金的保障情况，资金到位率=实际资金/补助标准资金*100%</t>
  </si>
  <si>
    <t>反映获补助受益对象的满意程度,师生满意度=调查中教师和学生满意人数/调查总人数*100%。</t>
  </si>
  <si>
    <t xml:space="preserve">依据《国务院关于进一步完善城乡义务教育经费保障机制的通知》（国发〔2015〕67号）玉政办发〔2020〕14号_玉溪市人民政府办公室关于印发玉溪市教育领域财政事权和支出责任划分改革实施方案的通知。结合实际工作要求，完成2026年学校营养改善计划账户资金122.90万有序运转，使学生安心学习，顺利完成学业。年终汇总上报学生资助工作执行情况，并组织实施相关的绩效评价。					</t>
  </si>
  <si>
    <t>服务学生数</t>
  </si>
  <si>
    <t>服务教职工人数</t>
  </si>
  <si>
    <t>121</t>
  </si>
  <si>
    <t>反映服务教职工人数的数量情况</t>
  </si>
  <si>
    <t>反映师生受服务后生产状况改善情况</t>
  </si>
  <si>
    <t>1.根据《国务院办公厅关于逐步推行免费学前教育的意见》国办发【2025】27号文件精神。免除公办幼儿园学前一年在园儿童保育教育费。
2.确保该项目资金按时、足额到位。根据本学年秋季学年报表，补助人数577人,中央资金80%，县级2.4%，本次县级补助预算资金2.4万元。
3.做好该项学生资助政策的宣传、咨询等工作。
4.年终汇总上报学生补助工作执行情况，并组织实施相关的绩效评价。
5.做好受助对象的满意度调查，补助对象满意度达到90%。</t>
  </si>
  <si>
    <t>幼儿学生受助率</t>
  </si>
  <si>
    <t>反映获补助幼儿的受助情况
获补受助率=补助政策人数/总人数*100%</t>
  </si>
  <si>
    <t>反映补助政策的覆盖范围情况。
获补覆盖率=实际获得补助人数/申请符合标准人数*100%</t>
  </si>
  <si>
    <t>反映获补助受益对象的满意程度。
学生及家长满意度=调查中学生及家长满意人数/调查总人数*100%</t>
  </si>
  <si>
    <t>1、落实学前运转经费保障。根据玉政办发〔2020〕14号（玉溪市人民政府办公室关于印发玉溪市教育领域财政事权和支出责任划分改革实施方案的通知）文件的要求和玉财教【2022】70号、通财【2022】202号要求：建立学前教育生均公用经费补助机制，对具有办学资质、年检合格的学前教育机构用以奖代补的方式实行每生每年100元的公用经费补助，由市县两级财政按6:4比例承担，县级资金2.00万元。云财教【2017】514号“云南省财政厅 云南省教育厅关于建立完善公办幼儿园生均公用经费财政拨款支的指导意见”，县级承担100%，根据本年秋季学年报表，2026年受益人数800人，县级补助资金51.20万元。
2、确保幼儿园的正常运行，确保资金按时、足额到位，并督促幼儿园按规定使用。明确学前生均公用经费的支出范围，确保资金规范使用，督促学校加强管理，提高资金使用效益。
3、做好该项政策的宣传、咨询等工作。年终汇总上报该项目工作执行情况，并组织实施相关的绩效评价。
4、据测算，本预算项目2026年将对全校幼儿园800名在园幼儿实施资助，县级资金51.20万元。
5、做好幼儿园建设和教学、保育工作正常开展，积极为山区幼儿提供优质教育资源。
6、做好满意度调查，确保资金支付达到家长和学生的满意，服务对象满意度达到90%。</t>
  </si>
  <si>
    <t xml:space="preserve">反映获补助幼儿的受助情况
获补受助率=实际获得资助的学生人数/符合资助标准的学生总人数*100%
</t>
  </si>
  <si>
    <t xml:space="preserve">反映获补助对象认定的准确性情况。
获补对象准确率=实际符合资助标准且已获助的学生人数/实际获得资助的学生总人数*100%
</t>
  </si>
  <si>
    <t xml:space="preserve">反映获补的幼儿达标情况。
补助标准达标率=实际符合资助标准的学生人数/应纳入资助范围的总学生人数*100%
</t>
  </si>
  <si>
    <t>政策知晓度</t>
  </si>
  <si>
    <t xml:space="preserve">
反映补助政策的宣传效果情况。
政策知晓率=调查中补助政策知晓人数/调查总人数*100%
</t>
  </si>
  <si>
    <t xml:space="preserve">反映获补助受益对象的满意程度。
学生及家长满意度=调查中学生及家长满意人数/调查总人数*100%
</t>
  </si>
  <si>
    <t>1.为认真贯彻落实《财政部 教育部关于建立学前教育资助制度的意见》（财教〔2011〕410号）精神，根据《支持学前教育发展资金管理办法》（财教[2021]73号）和玉政办发【2020】14号玉溪市人民政府办公室关于印发玉溪市教育领域财政事权和支出责任划分改革实施方案的通知，云财教〔2022〕109号，玉财教〔2022〕100号）的要求，按照通海县财政局、通海县教育体育局的相关文件精神，进一步完善学前教育资助政策体系，切实解决家庭经济困难儿童的入园问题。不让一名学生因贫失学，办好人民满意的教育。  
2.确保该项目资金按时、足额到位，并按规定发放学生补助资金。根据本学年秋季报表统计，预算通海县四街中心幼儿园2026年学前教育家庭经济困难资助资金项目。本项目学前教育资助资金中央和地方共同承担，资助人数为220人，资助标准为300元/生/年，资助资金6.60万元，承担比例中央、省、市、县分别为8:1.4:0.36:0.24，本次下达县级补助金额1584元。</t>
  </si>
  <si>
    <t>220</t>
  </si>
  <si>
    <t>反映获补助政策情况
获补对象数=实际获得补助的总学生人数</t>
  </si>
  <si>
    <t>反映补助政策的覆盖范围情况。
获补覆盖率=实际获得补助人数/申请符合补助标准的总人数*100%</t>
  </si>
  <si>
    <t>反映获补的幼儿达标情况。
补助标准达标率=实际符合资助标准的学生人数/应纳入资助范围的总学生人数*100%</t>
  </si>
  <si>
    <t>反映获补助受益对象的满意程度。
受益对象满意度=调查中的满意人数/参与满意度调查的受益对象总人数*100%</t>
  </si>
  <si>
    <t>1.根据各级文件精神，完成所有资金的收支。
2.做好项目的绩效管理评价工作。</t>
  </si>
  <si>
    <t>补助资金</t>
  </si>
  <si>
    <t>反映困难学生生活补助获补资金的数量情况。目标完成率=实际完成值/计划完成值*100%。</t>
  </si>
  <si>
    <t>受益学生覆盖率</t>
  </si>
  <si>
    <t>反映实际受助人数与应该受助人数的占比情况。目标完成率=实际完成值/计划完成值*100%。</t>
  </si>
  <si>
    <t>反映补助资金当年的到位情况。目标完成率=实际完成值/计划完成值*100%。</t>
  </si>
  <si>
    <t>反映补助政策的宣传效果情况。目标完成率=实际完成值/计划完成值*100%。</t>
  </si>
  <si>
    <t>反映调查人群中对项目实施的满意度。
家长满意度=（调查人群中对项目运行的满意人数/问卷调查人数）*100%。</t>
  </si>
  <si>
    <t>按照《云南省财政厅关于印发&lt;云南省预算管理一体化改革实施方案&gt;》及《玉溪市财政局关于规范市直预算单位资金管理的通知》工作要求，通海县预算单位资金管理逐步规范。进一步加强2026年预算单位资金管理，硬化预算约束，提升改革工作实效。</t>
  </si>
  <si>
    <t>反映政策的宣传力度情况。即通过通信、公示等对补助政策进行宣传的次数。</t>
  </si>
  <si>
    <t>资助人数覆盖率</t>
  </si>
  <si>
    <t>反映补人数情况。目标完成率=实际完成值/计划完成值*100%</t>
  </si>
  <si>
    <t>目标完成及时率</t>
  </si>
  <si>
    <t>反映项目按计划完工情况。目标完成率=实际完成值/计划完成值*100%</t>
  </si>
  <si>
    <t>反映项目受益人群的实现情况。目标完成率=实际完成值/计划完成值*100%</t>
  </si>
  <si>
    <t>群众满意度</t>
  </si>
  <si>
    <t>调查人群中对项目实施的满意度。
受益人群覆盖率=（调查人群中对项目运行的人数/问卷调查人数）*100%</t>
  </si>
  <si>
    <t xml:space="preserve">"1.根据玉政办发【2020】14号玉溪市人民政府办公室关于印发玉溪市教育领域财政事权和支出责任划分改革实施方案的通知，玉财教【2022】107号，通财【2022】212号，确保建档立卡学生，以及非建档立卡的家庭经济困难残疾学生、农村低保家庭学生、农村特困救助供养学生等四类学生按标准足额获得资助，其余资金用于资助寄宿制除建档立卡等四类学生之外的家庭经济困难学生。义务教育家庭经济困难学生补助标准为：非寄宿制家庭经济困难学生(含建档立卡等九类学生）小学625元/生·学年，预算2026年义务教育家庭经济困难学生生活补助经费县级补助资金。
2.确保该项目资金按时、足额到位，并按规定发放学生补助资金。根据本年秋季学年报表，预计2026年在校生2275人，220人困难补助（625元/年），合计137500.00元，其中县级6%，合计8250元。
3.做好该项学生资助政策的宣传、咨询等工作。
4.年终汇总上报学生资助工作执行情况，并组织实施相关的绩效评价。
5.做好受助对象的满意度调查，满意度达到93%。"						
</t>
  </si>
  <si>
    <t>补助对象政策符合性</t>
  </si>
  <si>
    <t>反映获补助政策情况
获补对象符合性=获补对象困难程度/总人数*100%</t>
  </si>
  <si>
    <t>脱贫家庭学生覆盖率</t>
  </si>
  <si>
    <t>反映获得困难补助的情况。
获补覆盖率=实际获得补助人数/申请符合标准人数*100%</t>
  </si>
  <si>
    <t>经济困难家庭学生完成义务教育率</t>
  </si>
  <si>
    <t>反映补助对象的受教育情况</t>
  </si>
  <si>
    <t>反映获补助受益对象的满意程度。
家长满意度=补助满意人数/总人数*100%</t>
  </si>
  <si>
    <t xml:space="preserve">1.落实城乡统一，重在农村的义务教育经费保障。实施农村义务教育学生营养改善计划。依据《国务院关于进一步完善城乡义务教育经费保障机制的通知》（国发〔2015〕67号）玉政办发〔2020〕14号_玉溪市人民政府办公室关于印发玉溪市教育领域财政事权和支出责任划分改革实施方案的通知。为农村学生提供营养膳食补助，改善农村义务教育阶段在校学生的营养状况，提高农村学生健康水平。减轻受助学生家庭经济负担，使学生安心学习，顺利完成学业。按精准识别、精准资助的要求，强化学生资助动态管理，实现“应助尽助”的目标，确保不让一名学生因贫失学，一户脱贫户因学返贫。
2.让全校所有农村义务教育学生享受营养改善计划补助。
3. 切实加强对农村义务教育学生营养改善计划工作的组织领导。 
4.及时拨付财政资金，加强资金管理，按时、足额将补助资金拨付，确保全校所有农村义务教育学生都享受到国家的营养改善计划补助。2026年全年在校生2400人，学生营养改善计划补助专项经费1000.00元/生/年，其中县级占12%，合计28.80万元。
5.做好该项学生资助政策的宣传、咨询等工作。年终汇总上报学生资助工作执行情况，并组织实施相关的绩效评价。
6.做好满意度调查，补助对象满意度达90%。	</t>
  </si>
  <si>
    <t>2400</t>
  </si>
  <si>
    <t xml:space="preserve">反映获补助政策情况
获补对象数=补助政策符合人数
</t>
  </si>
  <si>
    <t>拨付人员数量</t>
  </si>
  <si>
    <t>反映项目的开展规模情况
拨付人员数量=补助政策符合领取补助的人数</t>
  </si>
  <si>
    <t>1.落实城乡统一，重在农村的义务教育经费保障。根据玉政办发〔2020〕14号（玉溪市人民政府办公室关于印发玉溪市教育领域财政事权和支出责任划分改革实施方案的通知）文件的要求，玉溪市财政局玉溪市教育局关于转发云南省城乡义务教育学校公用经费管理办法的通知（玉财教〔2017〕172号）。玉财教【2020】113号调整为小学650元/生/年，初中850元/生/年。玉财教【2019】374号寄宿制学校寄宿学生每生每年再增加200元的标准测算。中央、省、市按8：1.4:0.6的比例承担。实施范围：城乡义务教育阶段学校学生（含城市学校、民办学校）。寄宿制学校按照寄宿学生数每生每年再增加200元公用经费。特殊教育学校和随班就读残疾学生按照每生每年6000元标准补助公用经费。考虑到义务教育学校双减和课后服务费用增加，中央决定开始提高城乡义务教育公用经费标准（小学650提高到720、初中850提高到940，寄宿制200提高到300），政策已开始执行，第二批城乡义务教育中央资金已全额下达，省级和市级调整预算后清算下达。各县区要按新标准和财政事权划分比例分担资金，并纳入2026年预算。我校严格按照上级要求，为了公平、公正、公开地高效开展项目资金实施工作，学校成立了学项目工作领导小组，全面具体负责组织、协调、落实中心小学资金工作，本年秋季全校在校生2275人，2026年普通学校公用经费公用经费县级补助资金项目720元每年，合计1826800.00元，其中县级占2.4%，合计43843.20元。
2.确保该项目资金按时、足额到位，并督促各部门按规定使用。明确生均公用经费的支出范围，确保资金规范使用，督促学校加强管理，提高资金使用效益。
3.做好该项学生资助政策的宣传、咨询等工作。年终汇总上报学生资助工作执行情况，并组织实施相关的绩效评价。
4.做好满意度调查，确保师生满意度达到90%标准。</t>
  </si>
  <si>
    <t xml:space="preserve">反映补助政策的范围情况。
获补对象数=补助政策人数/总人数*100%
</t>
  </si>
  <si>
    <t>反映补助政策的范围情况。
补助人数覆盖率=补助人数/总人数*100%</t>
  </si>
  <si>
    <t xml:space="preserve">反映补助政策的宣传效果情况。
政策知晓率=调查中补助政策知晓人数/调查总人数*100%
</t>
  </si>
  <si>
    <t xml:space="preserve">反映获补助受益对象的满意程度。
学生满意度=调查中补助政策知晓人数/调查总人数*100%
</t>
  </si>
  <si>
    <t>目标1：认真贯彻执行《云南省民政厅 云南省财政厅关子提高城乡居民最低生活保障特困人员救助供养孤儿基本生活保障标准的通知》精神。
目标2：认真做好2026年遗属补助各项工作。
目标3：扛牢扛实保障民生责任，严格落实每月按时发放补要求。</t>
  </si>
  <si>
    <t>223956</t>
  </si>
  <si>
    <t>反映补助资金的完成情况,。目标完成率=实际完成值/计划完成值*100%</t>
  </si>
  <si>
    <t>领取补助家属覆盖率</t>
  </si>
  <si>
    <t>反映领取遗属补助家属的实际受助人数与应该受助人数的占比情况。目标完成率=实际完成值/计划完成值*100%</t>
  </si>
  <si>
    <t>反映补助资金当年的到位情况。目标完成率=实际完成值/计划完成值*100%</t>
  </si>
  <si>
    <t>获补人员满意度</t>
  </si>
  <si>
    <t>反映获补人员对项目实施的满意度。
获补人员满意度=（对项目实施满意的使用人员/问卷调查人数）*100%</t>
  </si>
  <si>
    <t>本校退休教师张承寿死亡，根据云人社发文件精神，张承受的配偶吴红仙的遗属生活困难补助领取728元/月。2026年遗属补助金额为728*12=8736元。</t>
  </si>
  <si>
    <t>728</t>
  </si>
  <si>
    <t>元/月</t>
  </si>
  <si>
    <t xml:space="preserve">反映获补助人员、企业的数量情况，也适用补贴、资助等形式的补助。
</t>
  </si>
  <si>
    <t>反映获补助人员、企业的数量情况</t>
  </si>
  <si>
    <t xml:space="preserve">反映补助对象认定的准确性情况。
对象准确率=抽检符合标准的补助对象数/抽检实际补助对象数*100%
</t>
  </si>
  <si>
    <t xml:space="preserve">反映政策知晓情况。
</t>
  </si>
  <si>
    <t>根据前年支出为829997.72元，去年年支出为851648.55元，今年年1-8月支出为377460.55元。测算出2026年账户资金的支出为840823元。</t>
  </si>
  <si>
    <t>1600</t>
  </si>
  <si>
    <t>带动人均增收</t>
  </si>
  <si>
    <t>600</t>
  </si>
  <si>
    <t>反映补助带动人均增收的情况。</t>
  </si>
  <si>
    <t>根据《预算法》中“讲求绩效和收支平衡”的基本原则，以及学前教育经费“保障运转、促进发展”的核心精神，为全面提升幼儿园的办园质量与综合效益，现基本年的经费执行情况，制定2026年工作计划与目标如下：
一、 2026年经费分析与发展基础
本年我园经费使用体现了保障基本、注重发展的思路：
· 保障日常运转： 公用经费与办公费共计429,920元，确保了幼儿园保育教育活动的正常开展与行政事务的顺畅运行。
· 促进专业发展： 培训费30,000元的投入，直接服务于教师队伍专业素养的提升。
· 改善办学条件： 维修费10,000元与资本性支出60,000元（推测用于设备购置或场地小型改造），以及专项的幼儿游戏场地支出，共同优化了园所的硬件环境，特别是为幼儿活动提供了更安全、更适宜的物质条件。
这些投入为2026年的进一步发展奠定了坚实基础。
二、 2026年工作目标（要达到的目的和效果）
基于以上分析，2026年工作的总体目标是：在保障安全、规范运转的基础上，以提升保教质量为核心，优化资源配置，聚焦内涵发展，努力打造一个安全、健康、充满活力且富有教育意义的儿童成长乐园。
具体目标分解为：
1. 安全与保障目标： 实现园所设施设备零安全事故，日常运维高效、稳定。
2. 质量提升目标： 教师专业能力显著增强，课程实施与游戏活动质量明显提高。
3. 条件改善目标： 幼儿学习与游戏环境得到进一步优化，设施设备的教育性、适宜性、安全性全面提升。
4. 绩效管理目标： 经费使用更加精准、高效，每一分钱都切实转化为幼儿发展和园所进步的推动力。
三、 2026年计划完成的主要工作
围绕上述目标，2026年计划重点完成以下工作：
1. 深化教师队伍建设：
   · 系统性培训： 在延续培训投入的基础上，制定更具针对性的教师分层培训计划。重点围绕课程游戏化、观察解读幼儿、家园共育等主题，邀请专家入园指导或选派骨干外出学习。
2. 优化与升级幼儿游戏与学习环境：
   · 游戏场地功能拓展： 在现有游戏场地基础上，根据幼儿发展需求，规划并实施游戏区域的升级改造。
  总之，2026年的工作将紧密围绕《预算法》的绩效要求，以促进儿童发展为中心，通过精准投入和精细管理，确保每一笔经费都能有效服务于学前教育质量的提升，最终实现“幼有所育、幼有优育”的美好愿景。</t>
  </si>
  <si>
    <t>学前补助人数</t>
  </si>
  <si>
    <t>414</t>
  </si>
  <si>
    <t xml:space="preserve">反映学校学前教育幼儿受助的情况，学校是否按规定让每一位幼儿受助。
</t>
  </si>
  <si>
    <t>县提高部分标准</t>
  </si>
  <si>
    <t>40</t>
  </si>
  <si>
    <t xml:space="preserve">反映学校学前教育幼儿受助的情况县提高部分标准数。
</t>
  </si>
  <si>
    <t>公用经费标准</t>
  </si>
  <si>
    <t>反映学校学前教育幼儿受助的情况公用经费标准数。</t>
  </si>
  <si>
    <t>培训费占比</t>
  </si>
  <si>
    <t xml:space="preserve">反映学校教师培训的情况，确保教师培训所需资金得到有效保障。
补助事项公示度=按规定公布事项/按规定应公布事项*100%。
</t>
  </si>
  <si>
    <t xml:space="preserve">反映各学校对下达20242年学前公用经费省市县级补助资金事项在学校公示栏按规定进行公示的情况。补助事项公示度=按规定公布事项/按规定应公布事项*100%。
</t>
  </si>
  <si>
    <t>反映服务对象对项目实施的满意度
使用人员满意度=（对项目实施满意的使用人员/问卷调查人数）*100%</t>
  </si>
  <si>
    <t xml:space="preserve">   义务教育神经公用经费2026年度目标与计划（基于预算法）
一、基于预算法的根本目的与效果
根据《预算法》关于“规范政府收支行为，强化预算约束”的核心要求，本年度经费使用旨在实现以下根本目的与效果：
1. 合规与绩效目的： 确保所有经费支出严格遵循预算批复的用途和标准，杜绝超预算、无预算支出，实现从“花了算”到“算着花”的转变，将“花钱必问效、无效必问责”的绩效管理原则贯穿始终。
2. 最终效果： 通过预算的刚性约束和绩效引导，保障公共财政资金使用的安全性、规范性和有效性，确保每一分钱都切实服务于“保障学校正常教学秩序”这一核心目标，并产生可衡量、可感知的积极效益，提升政府公信力和群众满意度。
二、2026年度计划完成的工作（基础保障年）
围绕上述目的，2026年将重点完成以下刚性支出与基础保障工作：
1. 保障日常运转： 全额保障学校的水费、电费、取暖费、网络通讯费、校园安保及物业保洁等基础服务费用。
2. 更新教学耗材： 统一采购并配发教学所需的作业本、实验试剂、体育器材损耗品、美术音乐课材料等。
3. 维护基础设施： 对破损的课桌椅、黑板、讲台进行系统性维修与更换；对老化的水电线路进行安全改造。
4. 夯实管理基础： 建立并运行公用经费使用绩效台账，明确校内各部门的支出责任。
三、2026年度实现的目标与效果
通过完成上述工作，预期实现以下具体目标与效果：
· 实现的目标：
  · 100%保障运转： 实现全校范围内全年无因经费问题导致的停水、停电、停暖 确保该项目资金保障学校的正常运转、完成教育教学活动和其他日常工作任务等方面支出的费用。让纳古中心小学的学生快乐学习，健康成长，让学校不断改善办学条件，保障均衡稳定发展。加强公用经费的使用管理，提高资金的使用效率。
   根据预算法文件要求，现预算2026年的公用经费。我校本年年9月实际在校学生数1227人，特殊学生5人，一般经费720元/生，特殊经费为7000元/生。本次预算的县级部分2.4%。1.一般公用经费为：720*12112700*2.4%=21202.56元。2.特殊公用经费为：7000*2.4%*5=840元。本次实际下达义务教育公用经费为22042.56.本次经费主要用于劳务费2月*7800元/月=15600，其余的为办公费。用于保安服务费和日常办公费的开支，保障学校的日常运转。					
</t>
  </si>
  <si>
    <t>义务教育补助人数</t>
  </si>
  <si>
    <t>1227</t>
  </si>
  <si>
    <t xml:space="preserve">反映学校义务教育学生受助的情况，学校是否按规定让每一位学生受助。
</t>
  </si>
  <si>
    <t>特殊教育受益人数</t>
  </si>
  <si>
    <t xml:space="preserve">反映特殊公用经费受益人的情况。
</t>
  </si>
  <si>
    <t xml:space="preserve">反映学校教师培训的情况，确保教师培训所需资金得到有效保障。
</t>
  </si>
  <si>
    <t>残疾儿童入学率</t>
  </si>
  <si>
    <t xml:space="preserve">反映残疾儿童入学情况                                                  残疾儿童入学率=残疾儿童入学人数/在册登记残疾儿童数*100%
</t>
  </si>
  <si>
    <t>反映学生对项目实施的满意度。
使用人员满意度=（对项目实施满意的使用人员/问卷调查人数）*100%</t>
  </si>
  <si>
    <t>根据《中华人民共和国预算法》关于“讲求绩效”的原则，为规范和加强项目资金管理，提高财政资金使用效益，特制定2026年度“免大班学费、保育费”项目绩效目标如下：
一、 项目总目标
本项目旨在通过专项财政支持，免除符合条件幼儿的大班学费及保育费，切实减轻家庭教育负担，保障适龄儿童平等接受学前教育的权利，提升本镇学前教育普及普惠水平，促进教育公平与社会和谐稳定。
二、 年度绩效目标
围绕上述总目标，2026年度计划完成以下工作，并实现相应效果：
(一) 预计完成的工作：
1. 资金精准执行： 确保24,293元项目资金按时、足额用于支付承担免保教费幼儿班的保教师工资，保障师资队伍稳定。
2. 政策覆盖落实： 准确核定符合免保教费政策的在园大班幼儿名单，确保惠民政策全覆盖、无遗漏。
3. 教学秩序保障： 通过稳定师资，确保相关班级教学活动正常、有序开展，营造安全、稳定、和谐的教学环境。
4. 政策宣传告知： 通过有效渠道向幼儿家长宣传解读政策，提升政策知晓率与满意度。
(二) 实现的具体目标：
1. 成本控制目标： 项目总成本严格控制在24,293元预算内。
2. 服务质量目标： 受益幼儿家长对政策实施的满意度显著提升；保教质量保持稳定并力争有所提高。
3. 社会效益目标： 确保符合条件的在园大班幼儿100%享受免保教费政策；有效缓解大班幼儿“入学难、入学贵”问题。
4. 秩序维护目标： 通过保障教师待遇，稳定教学队伍，直接维护和促进幼儿园及镇区的正常教学秩序与稳定。
(三) 达到的效果与产生的好处：
1. 直接效果： 受助幼儿家庭经济负担切实减轻，保教师资得到稳定与激励，相关班级保教工作平稳运行。
2. 社会效果： 提升了基本公共教育服务的均等化水平，增强了人民群众的教育获得感与幸福感，促进了教育起点公平。
3. 长期效益： 有利于巩固本镇学前教育发展成果，营造重教、支教的良好社会氛围，为全镇经济社会持续健康发展奠定良好的人才基础和环境基础，有效服务于乡村振兴战略。
本项目以稳定师资为核心，通过财政资金精准投放，最终实现“幼儿受益、家庭减负、教师稳定、秩序井然、社会满意”的综合效益。</t>
  </si>
  <si>
    <t>410</t>
  </si>
  <si>
    <t>降低企业成本</t>
  </si>
  <si>
    <t>反映补助有效降低受助企业平均成本的情况。</t>
  </si>
  <si>
    <t>预算年度目标：根据玉政办法14号文件精神，
1.“义务教育家庭经济困难学生生活补助专项资金”是指减轻义务教育经济贫困家庭负担，基本解决困难学生入学难问题。      
2.补助标准。义务教育家庭经济困难学生补助标准为：寄宿制家庭经济困难学生（含建档立卡等四类学生）小学1000元/生·学年，初中1250元/生·年；非寄宿制建档立卡等四类家庭经济困难学生小学500元/生·年，初中625元/生·年。本年秋季补助学生140人，补助标准：寄宿制家庭经济难学生(含建档立卡等四类学生）每学期500元/生，非寄宿制家庭经济难学生每学期250元/生。比例为中央：省：市：县分别为50%:35%:9%:6%，学前教育家庭经济困难儿童资助标准300元/生/年，资助资金中央和地方共同承担，比例中央、省、市、县分别为80%:14%:3.6%:2.4%，2026年家庭经济困难学生生活补助本次下达：本次预算下达4875元。
为确保上述绩效目标落地，可以重点关注以下四个方面的工作：
· 1. 精准识别与动态管理
  建立与民政、残联、乡村振兴等部门的数据共享与定期比对机制，实现困难学生信息的动态更新与精准锁定。同时，优化认定流程，严禁让学生当众诉苦、互相比困，保护学生隐私和尊严。
· 2. 政策宣传与公开透明
  采用“进乡镇、进家庭、进校园、进课堂” 的“四进”模式，并通过政务网站、微信公众号、致家长的一封信等多种渠道，广泛宣传资助政策。关键环节如评审结果必须在学校一定范围内进行不少于5个工作日的公示，主动接受监督。
· 3. 资金管理与规范发放
  严格执行《预算法》及地方性资金管理办法，确保资金专款专用。补助资金优先通过银行卡或社保卡“直达”发放，减少中间环节，确保资金安全、高效地落实到人。
· 4. 监督检查与绩效提升
  建立健全 “谁使用、谁负责”的责任机制。年度结束后，需按规定组织开展绩效自评，并运用评价结果持续改进工作，形成管理闭环。</t>
  </si>
  <si>
    <t>158</t>
  </si>
  <si>
    <t xml:space="preserve">反映家庭经济困难学生全覆率。
</t>
  </si>
  <si>
    <t>625</t>
  </si>
  <si>
    <t>反映补助标准是否按文件要求。</t>
  </si>
  <si>
    <t>县级补助标准</t>
  </si>
  <si>
    <t>37.5</t>
  </si>
  <si>
    <t>反映县级补助标准是否达标</t>
  </si>
  <si>
    <t xml:space="preserve">反映补助政策的宣传效果情况。
政策知晓率=调查中补助政策知晓人数/调查总人数*100%"
</t>
  </si>
  <si>
    <t xml:space="preserve">反映服务对象对项目实施的满意度。
使用人员满意度=（对项目实施满意的使用人员/问卷调查人数）*100%"
</t>
  </si>
  <si>
    <t>2026年度学前教育家庭经济困难学生补助项目工作方案与目标效果
为贯彻落实《预算法》及《玉政办法2014号》文件关于“强化预算约束、提升资金效益、保障重点民生”的核心精神，依据中央、省、市、县分级分担机制，现制定2026年度学前教育家庭经济困难学生补助项目工作方案，旨在依法、精准、高效地完成本年度资助任务。
一、 2026年度预算目标与工作任务
本年度项目总预算为33,000元，严格按中央（80%）、省级（14%）、县级（3.6%+2.4%）比例分担。其中，本次下达的县级资金为792元。围绕此预算目标，计划完成以下四项核心工作：
1. 资金精准下达与执行：确保33,000元总资金及792元县级配套资金在2026年2月底前依法、足额拨付到位，并纳入县级预算绩效统一管理，实现预算执行率100%。
2. 对象精准识别与确认：构建“个人申请、园所初审、县级复核、两级公示”的精准识别流程，确保资助对象不漏不错。本年度计划完成 110名困难学生的资格审核与确认，并在幼儿园及指定平台进行100%公示，力争实现审核准确率与公示率“双百”目标。
3. 管理制度建立与规范：制定并印发《县级学前教育资助工作实施细则》，形成1套可操作的规范性文件。同时，为全部110名受助学生建立“一生一档”电子及纸质档案，实现建档率100%，为资助工作的长效化、规范化奠定制度基础。
4. 全过程绩效与监管：设定3-5项可量化的年度绩效目标（如资金发放及时率、家庭满意度等），并配合财政部门开展至少1次专项资金的监督检查，确保资金使用全程透明、安全、高效。
二、 预期实现的目标与效果
通过上述工作的实施，2026年度项目将实现以下多维度的目标与效果：
· 在民生保障层面，实现“应助尽助”的兜底目标。 最直接的效果是为110个经济困难家庭提供经济支持，直接减免其学前教育支出，确保110名儿童不因家庭经济原因而失学，保障其平等接受教育的起点公平，兑现政府的民生承诺。· 在财政管理层面，实现“依法理财”的规范目标。 通过将资金全额纳入预算并实施绩效管理，确保了资金的稳定来源和刚性支出，显著提升了公共财政资金的配置效率和使用效益。特别是以792元的县级资金，有效撬动并规范使用了33,000元的总资金，充分体现了《预算法》 “讲求绩效”的原则。</t>
  </si>
  <si>
    <t>110</t>
  </si>
  <si>
    <t xml:space="preserve">2025年秋季在园人数，反映补助项目的开展情况
</t>
  </si>
  <si>
    <t xml:space="preserve">反映各学校幼儿园补助对象认定的准确性情况。
获补对象准确率=抽检符合标准的补助对象数/抽检实际补助对象数*100%晓程度。
</t>
  </si>
  <si>
    <t>反映学生对项目实施的满意度
使用人员满意度=（对项目实施满意的使用人员/问卷调查人数）*100%</t>
  </si>
  <si>
    <t>单位自有资金，用于保障校园建设和学校的正常运转。单位基本户历年结余资金491194.53元、2026年课后服务费1072人*2学期*300元/人/学期=643200元。合计1134394.53元。</t>
  </si>
  <si>
    <t xml:space="preserve">反映部门购置计划执行情况购置计划执行情况。
购置计划完成率=（实际购置交付装备数量/计划购置交付装备数量）*100%。
</t>
  </si>
  <si>
    <t>享受学生达标率</t>
  </si>
  <si>
    <t xml:space="preserve">反映部门采购物品给予学生使用的范围
</t>
  </si>
  <si>
    <t>采购的经济性</t>
  </si>
  <si>
    <t xml:space="preserve">反映设备采购成本低于计划数所获得的经济效益。
</t>
  </si>
  <si>
    <t xml:space="preserve">反映服务对象对购置设备的整体满意情况。
使用人员满意度=（对购置设备满意的人数/问卷调查人数）*100%。
</t>
  </si>
  <si>
    <t>依据《国务院关于进一步完善城乡义务教育经费保障机制的通知》玉溪市人民政府办公室关于印发玉溪市教育领域财政事权和支出责任划分改革实施方案的通知。结合实际工作要求，2026年主要完成以下工作
一、年度绩效目标
1. 覆盖目标： 全县（区）供比例达到75%以上，彻底消除“牛奶+火腿肠”等模式。
2. 健康基线目标： 完成100%受益学生的年度体质健康测评与血红蛋白普查，建立精准的健康基线数据库。
3. 质量安全目标： 食品安全事故为零，学生的满意度达到85%以上。
4. 管理增效目标： 资金拨付与使用准确率达100%，项目学校负责人及厨师培训覆盖率达100%。
二、年度具体工作举措
1. 基础设施攻坚
   · 行动： 对尚未实现提供的学校进行评估，通过新建、改扩建厨房或依托中心校配比等方式，确保年底前75%的学生吃上热的食物。
   · 产出： 制定并推行《标准营养午饭食谱指南（2026版）》，确保每饭“一荤一素一汤一主食”，每周食谱不少于5个不重样。
2. 健康基线建档与动态监测
   · 行动： 联合卫生部门，在10月前完成所有受益学生的身高、体重、血红蛋白等数据采集与录入，形成电子健康档案。
   · 产出： 发布《2026年度学生营养健康现状分析报告》，识别重点干预群体（如贫血、消瘦学生），为后续精准干预提供依据。
3. 全链条食品安全管控
   · 行动： 全面推行“明厨亮灶+智慧监管”，在80%的关键区域（厨房、仓库）安装监控。建立大宗食材统一招标、统一配送、统一价格的“三统一”制度。
   · 产出： 组织2次全覆盖食品安全大检查，举行1次食品安全应急演练。
4. 能力建设与宣传引导
   · 行动： 分批次对学校管理员、财务人员和厨师进行轮训，内容涵盖财务管理、食品安全操作规范及基础营养学知识。
   · 产出： 开展“营养第一课”主题活动，向学生和家长发放营养知识手册，提升健康饮食意识。
通过以上具体措施的落实，2026年度将确保营养改善计划安全、规范、高效运行，并初步显现改善学生健康、减轻家庭负担的积极效果。</t>
  </si>
  <si>
    <t xml:space="preserve">反映项目资金的保障情况
资金到位率=实际资金/应到位资金*100%"
</t>
  </si>
  <si>
    <t xml:space="preserve">反映项目是否按照标准足额发放
</t>
  </si>
  <si>
    <t>根据玉民联法 玉溪市民政局玉溪市财政局关于提高城乡居民最低生活保障特困人员救助供养孤儿基本生活保障标准的通知 ，根据关于办理通海县事业单位人员死亡遗属生活困难补助标准调整的说明，刘琼仙离休干部遗属补助1500元/月，王琼英遗属补助840元/月，王菊芬、陈美琼、常槐荣3人遗属补助967元/月，马应仙、合存糯、何秀珍、曾美云、马惠英、张秀珍、钱艳萍、杜顺仙、冯桂仙、陈美珍、苏顺华、高菊芬、杨林芬、施琼芬、解顺兰、解存凤16人遗属补助728元/月，2026年遗属补助总计193932元，提高遗属补助资金，增加了遗属人员的收入，促进社会的和谐进步。</t>
  </si>
  <si>
    <t>反映获补助人员的实际情况。</t>
  </si>
  <si>
    <t>反映获补人员对项目实施的满意度。
使用人员满意度=（对项目实施满意的使用人员/问卷调查人数）*100%</t>
  </si>
  <si>
    <t>遗属补助发放资金</t>
  </si>
  <si>
    <t>193931</t>
  </si>
  <si>
    <t>反映遗属补助资金发放是否到位。</t>
  </si>
  <si>
    <t>根据玉政办发14号文件，预计下达资金以本年教育事业统计人数为依据，本年秋季我校学前教育人数1074人，县级补助标准：600元/生/年，县级补助资金预计下达644400元，市县级补助标准：100元/生/年，补助资金市级和县级共同承担，比例为市：县分别为6:4,本次县级补助资金预计下达42960元，学前教育生均公用经费县级专项资金合计687360元。生均公用经费保证正常开展教育教学工作，促进教育发展，保证教师培训经费的开支，使我校教师队伍的综合素质和专业技能得以提升，促进各学校教育协调发展，使教育质量得到更快提升，优质教育资源总量不断扩大，满足人民群众接受高质量、高水平教育的需求，确保学生和家长满意度大于85%。全面贯彻实施贫困学生资助体系，依法保障家庭经济困难学生平等受教育权，确保不让一名家庭经济困难学生因贫失学的工作目标，提高残疾儿童入学率，确保残疾儿童入学率为100%。学校确保该项目资金按时、足额到位，当年补助资金到位率达100%，并督促学校按规定使用，明确生均公用经费的支出范围，确保资金规范使用，督促学校加强管理，提高资金使用效益。</t>
  </si>
  <si>
    <t>应补助人数（人）</t>
  </si>
  <si>
    <t>1074</t>
  </si>
  <si>
    <t>反映学校学前教育幼儿受助的情况，学校是否按规定让每一位幼儿受助。</t>
  </si>
  <si>
    <t>培训费占学校年度公用经费的比例</t>
  </si>
  <si>
    <t>反映学校教师培训的情况，确保教师培训所需资金得到有效保障。教师培训费占学校年度公用经费的比例=年度教师培训费总额/年度生均公用经费总额*100%</t>
  </si>
  <si>
    <t>反映补助资金当年到位率情况，确保城乡义务教育学校公用经费补助资金能够有效的保障学校的运转。补助资金当年到位率=实际到位资金/应补助资金*100%</t>
  </si>
  <si>
    <t>反映残疾儿童入学情况                                                  残疾儿童入学率=残疾儿童入学人数/在册登记残疾儿童数*100%</t>
  </si>
  <si>
    <t>家长对该项目的满意度</t>
  </si>
  <si>
    <t>反映家长对项目实施的满意度。
使用人员满意度=（对项目实施满意的使用人员/问卷调查人数）*100%</t>
  </si>
  <si>
    <t>根据玉政办发14号文件，参考通财260号，玉财教179号，以教育统计事业人数为依据，秋季我校义务教育人数3121人，经摸底排查，预计补助533人，其中寄宿制学生114人，非寄宿制415人，28个少小民族4人，补助标准：寄宿制家庭经济难学生(含建档立卡等四类学生）每学期625元/生，非寄宿制家庭经济难学生每学期312.5元/生，28个少小民族125元/生·学期。比例为中央：省：市：县分别为50%:35%:9%:6%，本次县级补助资金包括：寄宿制学生补助资金8550元，非寄宿制学生补助15562.5元，28个少小民族补助60元，本次预计下达县级补助资金合计24172.5元。全面贯彻实施贫困学生资助体系，确保义务教育家庭经济困难学生生活补助覆盖率达90%以上，实现建档立卡贫困学生资助全覆盖，促进各学校教育协调发展，使教育质量得到更快提升，优质教育资源总量不断扩大，满足人民群众接受高质量、高水平教育的需求，确保学生和家长满意度大于85%。依法保障家庭经济困难学生平等受教育权，确保不让一名家庭经济困难学生因贫失学的工作目标，提高家庭经济困难学生入学率，确保家庭经济困难学生入学率为100%。学校确保该项目资金按时、足额到位，当年补助资金到位率达100%，并督促学校按规定使用，督促学校加强管理，提高资金使用效益。</t>
  </si>
  <si>
    <t>（小学）应补助人数（人）</t>
  </si>
  <si>
    <t>533</t>
  </si>
  <si>
    <t>反映学校义务教育学生受助的情况，学校是否按规定让每一位家庭经济困难的学生受助。</t>
  </si>
  <si>
    <t>义务教育困难学生生活补助覆盖率</t>
  </si>
  <si>
    <t>反映各义务教育学校获补助人数。义务教育家庭经济困难学生生活补助覆盖率=实际获得补助人数/申请符合标准人数*100%</t>
  </si>
  <si>
    <t>反映补助资金当年到位率情况，确保完成不让一名家庭经济困难学生因贫失学的工作目标。补助资金当年到位率=实际到位资金/应补助资金*100%</t>
  </si>
  <si>
    <t>（小学）家庭经济困难学生入学率</t>
  </si>
  <si>
    <t>反映各学校义务教育阶段学生（小学）家庭经济困难学生入学情况                                                  
义务教育阶段学生（小学）家庭经济困难学生入学率=农村贫困户、城市低保户、烈士子女、孤儿、残疾人家庭子女及随班就读的残疾儿童人数/在册登记农村贫困户、城市低保户、烈士子女、孤儿、残疾人家庭子女及随班就读的残疾儿童人数*100%</t>
  </si>
  <si>
    <t>反映家长对项目实施的满意度。
使用人员满意度=（对项目实施满意的使用人员/问卷调查人数）*100%。</t>
  </si>
  <si>
    <t>按照《云南省财政厅关于印发&lt;云南省预算管理一体化改革实施方案&gt;》及《玉溪市财政局关于规范市直预算单位资金管理的通知》工作要求，通海县预算单位资金管理逐步规范，单位自有资金2552514.84元，其中小学教育基本支出资金700114.84元，属于历年累积的事业资金，本学年课后服务费预计1852400元，本年单位自有资金预计2552514.84元.</t>
  </si>
  <si>
    <t>18</t>
  </si>
  <si>
    <t>反映教育工作的开展完成情况
教育发展专项项目的完成率=完成项目数/18*100%数。</t>
  </si>
  <si>
    <t xml:space="preserve">反映获补助对象认定的准确性情况。
获补对象准确率=抽检符合标准的补助对象数/抽检实际补助对象数*100%
</t>
  </si>
  <si>
    <t>反映受益对象对项目实施的满意度。
使用人员满意度=（对项目实施满意的使用人员/问卷调查人数）*100%</t>
  </si>
  <si>
    <t>根据玉政办发14号文件，以教育事业统计人数为依据，秋季我校幼儿人数1074人，经过各下属学校排查摸底，我校本年预计资助幼生人数354人。补助标准：300元/生·年，比例中央、省、市、县分别为8:0.14:0.036:0.024，县级预计下达资金2548.8元。全面贯彻实施贫困学生资助体系，确保学前教育家庭经济困难学生生活补助覆盖率达90%以上，实现建档立卡贫困学生资助全覆盖，促进各学校教育协调发展，使教育质量得到更快提升，优质教育资源总量不断扩大，满足人民群众接受高质量、高水平教育的需求，确保学生和家长满意度大于85%。依法保障家庭经济困难学生平等受教育权，确保不让一名家庭经济困难学生因贫失学的工作目标，提高家庭经济困难学生入学率，确保家庭经济困难学生入学率为100%。学校确保该项目资金按时、足额到位，当年补助资金到位率达100%，并督促学校按规定使用，督促学校加强管理，提高资金使用效益。</t>
  </si>
  <si>
    <t>（幼儿）应补助人数（人）</t>
  </si>
  <si>
    <t>354</t>
  </si>
  <si>
    <t>学前教育困难学生生活补助覆盖率</t>
  </si>
  <si>
    <t>反映各学前教育学校获补助人数。学前教育家庭经济困难学生生活补助覆盖率=实际获得补助人数/申请符合标准人数*100%</t>
  </si>
  <si>
    <t>（幼儿）家庭经济困难学生入学率</t>
  </si>
  <si>
    <t>反映各学校学前教育阶段学生（幼儿）家庭经济困难学生入学情况                                                  
学前教育阶段学生（幼儿）家庭经济困难学生入学率=农村贫困户、城市低保户、烈士子女、孤儿、残疾人家庭子女及随班就读的残疾儿童人数/在册登记农村贫困户、城市低保户、烈士子女、孤儿、残疾人家庭子女及随班就读的残疾儿童人数*100%</t>
  </si>
  <si>
    <t>根据《国务院关于进一步完善城乡义务教育经费保障机制的通知》（国发〔2015〕67号）和玉政办发〔2020〕14号_玉溪市人民政府办公室关于印发玉溪市教育领域财政事权和支出责任划分改革实施方案的通知。预计本年我校学生人数3277人，按照文件补助标准1000元/生·每年，县级承担12%，预计本次补助专项经费为393240元，补助经费减轻学生家庭经济负担，使学生安心学习，顺利完成学业，强化学生资助动态管理，实现“应助尽助”的目标，确保不让一名学生因贫失学，一户脱贫户因学返贫，促进各学校教育协调发展，满足人民群众接受高质量、高水平教育的需求，确保学生满意度大于85%。资金到位及时发放，全面贯彻实施贫困学生资助体系，依法保障家庭经济困难学生平等受教育权，确保完成不让一名家庭经济困难学生因贫失学的工作目标。</t>
  </si>
  <si>
    <t>补助学生人数</t>
  </si>
  <si>
    <t>3277</t>
  </si>
  <si>
    <t xml:space="preserve">反映项目资金的保障情况
资金到位率=实际资金/应到位资金*100%
</t>
  </si>
  <si>
    <t>学生对政策知晓率</t>
  </si>
  <si>
    <t xml:space="preserve">反映政策的落实宣传情况
学生对政策知晓率=（知晓项目政策的人/问卷调查人员）*100%
</t>
  </si>
  <si>
    <t>经济成本</t>
  </si>
  <si>
    <t xml:space="preserve">反映项目是否按照标准足额发放。
</t>
  </si>
  <si>
    <t>根据玉政办发14号文件，预计下达资金以本年教育事业统计人数为依据，本年秋季我校义务教育人数3121人，补助标准720元/生·年，其中寄宿制学生预计有215，再补助300元/生·年，特殊教育学生数预计共20人，补助标准7000元/生·年，项目补助资金由中央、省、市、县共同承担，比例为中央：省：市：县分别为80:14:3.6:2.4，本次预计下达资金为县级补助资金，非寄宿制和寄宿制学生预计下达55478.88元，特殊教育经费2352元，不足100人校点补助190.08元，本次县级预计下达资金合计58020.96元，生均公用经费保证正常开展教育教学工作，促进教育发展，保证教师培训经费的开支，使我校教师队伍的综合素质和专业技能得以提升，促进各学校教育协调发展，使教育质量得到更快提升，优质教育资源总量不断扩大，满足人民群众接受高质量、高水平教育的需求，确保学生和家长满意度大于85%。全面贯彻实施贫困学生资助体系，依法保障家庭经济困难学生平等受教育权，确保不让一名家庭经济困难学生因贫失学的工作目标，提高残疾儿童入学率，确保残疾儿童入学率为100%。学校确保该项目资金按时、足额到位，当年补助资金到位率达100%，并督促学校按规定使用，明确生均公用经费的支出范围，确保资金规范使用，督促学校加强管理，提高资金使用效益。</t>
  </si>
  <si>
    <t>3121</t>
  </si>
  <si>
    <t>反映学校义务教育学生受助的情况，学校是否按规定让每一位学生受助。</t>
  </si>
  <si>
    <t>学生对该项目的满意度</t>
  </si>
  <si>
    <t xml:space="preserve">按照《云南省财政厅关于印发&lt;云南省预算管理一体化改革实施方案&gt;》及《玉溪市财政局关于规范市直预算单位资金管理的通知》工作要求，通海县预算单位资金管理逐步规范，全面贯彻实施贫困学生资助体系，依法保障家庭经济困难学生平等受教育权，为全党全社会全力打好脱贫攻坚战、保证全面建成小康社会目标如期实现提供保障。实现建档立卡贫困学生资助全覆盖，确保不让一名家庭经济困难学生因贫失学。全面贯彻实施贫困学生资助体系，依法保障家庭经济困难学生平等受教育权，为全党全社会全力打好脱贫攻坚战、保证全面建成小康社会目标如期实现提供保障。		
</t>
  </si>
  <si>
    <t>4237</t>
  </si>
  <si>
    <t xml:space="preserve">反映项目实施受益人群或地区的实现情况。
受益人群覆盖率=（实际实现受益人群数/计划实现受益人群数）*100%
</t>
  </si>
  <si>
    <t xml:space="preserve">反映受益对象对项目实施的满意度。
使用人员满意度=（对项目实施满意的使用人员/问卷调查人数）*100%
</t>
  </si>
  <si>
    <t>按照秋季大班人数统计，我校7所幼儿园收费标准为1100元/生·学期，摸底排查预计人数415人，3所幼儿园收费标准为600元/生·学期，预计人数47人，县级承担比例为2.4%，本次预计下达县级补助资金：34898.4元，支持地方补足普惠性资源短板，保证学前教育教学工作正常运转，促进教育发展，保证幼儿教师工资经费开支，使我校幼儿教师队伍的综合素质和专业技能得以提升，促进各学校教育协调发展，改善普惠性幼儿园办园条件，配备适宜的玩教具和图书。对能够辐射带动薄弱园开展科学保教的城市优质园和乡镇公办中心园给予支持。满足人民群众接受高质量、高水平教育的需求，确保学生和家长满意度大于85%。全面贯彻实施贫困学生资助体系，依法保障家庭经济困难学生平等受教育权，确保不让一名家庭经济困难学生因贫失学的工作目标，提高残疾儿童入学率，确保残疾儿童入学率为100%。</t>
  </si>
  <si>
    <t>1386</t>
  </si>
  <si>
    <t xml:space="preserve">反映项目补助人数情况
</t>
  </si>
  <si>
    <t xml:space="preserve">反映补助资金当年到位率情况，确保免保育教育费专项补助资金能够有效的保障学校的运转。补助资金当年到位率=实际到位资金/应补助资金*100%
</t>
  </si>
  <si>
    <t xml:space="preserve">反映受益服务对象对项目实施的满意度。
使用人员满意度=（对项目实施满意的使用人员/问卷调查人数）*100%
</t>
  </si>
  <si>
    <t>34898.4</t>
  </si>
  <si>
    <t>反映补助项目的政策落实情况。</t>
  </si>
  <si>
    <t xml:space="preserve">根据玉政发（2020）14号、云教贷(2017)17号，为切实解决家庭经济困难儿童入园问题，我校计划按时足额完成学前教育家庭经济困难幼儿资助保障工作。2026年资助学前困难幼儿189人，资助标准300元/生.年，中央80%省14%市3.6%县2.4%按比例承担，本次申请县级资金1360.80元。
1.实现“应助尽助”的目标，按时足额完成学前教育家庭经济困难幼儿资助保障工作，确保建档立卡学生覆盖率、补助标准达标率、补助资金当年到位率均达100%。
2.加快学前教育发展, 规范经费开支范围, 切实提高资金使用效率。确保家长学生满意度达85%及以上。
3.做好资助政策的宣传解释工作，加强项目绩效管理，确保补助政策对象知晓度达85%及以上。
</t>
  </si>
  <si>
    <t xml:space="preserve">反映家庭经济困难学生情况，建档立卡学生覆盖率=享受资助人数/全部建档立卡贫困学生人数*100%。
</t>
  </si>
  <si>
    <t xml:space="preserve">反映补助项目的政策落实情况。达标率=补助资金/补助标准*100%
</t>
  </si>
  <si>
    <t xml:space="preserve">反映补助资金到位情况，补助资金到位率=实际到位资金/应补助资金*100%。
</t>
  </si>
  <si>
    <t>补助政策对象知晓度</t>
  </si>
  <si>
    <t xml:space="preserve">反映补助政策对象知晓度,补助政策对象知晓度=政策知晓人数/全部调查统计人数*100%
</t>
  </si>
  <si>
    <t xml:space="preserve">反映家长学生满意度，满意度=满意人数/全部调查统计人数*100%。
</t>
  </si>
  <si>
    <t xml:space="preserve">确保项目资金保障学校的正常运转、完成教育教学活动和其他日常工作任务等方面支出的费用。加强经费的使用管理，提高资金的使用效率。						
</t>
  </si>
  <si>
    <t>资金到位情况，资金到位率=实际到位资金/全部应到位资金*100%</t>
  </si>
  <si>
    <t xml:space="preserve">反映教育工作的开展完成情况，项目的完成率=完成项目数/全部项目数*100%
</t>
  </si>
  <si>
    <t xml:space="preserve">反映资金拨付情况，资金拨付及时率=实际拨付资金/应拨付资金*100%
</t>
  </si>
  <si>
    <t>部门运转</t>
  </si>
  <si>
    <t>正常运转</t>
  </si>
  <si>
    <t>反映部门（单位）正常运转情况。</t>
  </si>
  <si>
    <t>反映家长学生满意度，满意度=满意人数/全部调查统计人数*100%。</t>
  </si>
  <si>
    <t xml:space="preserve">    根据财教（2025）180号和（2020）14号，以在园幼儿大班人数为依据，按时足额下达学前免保育教育费专项资金，保障公办、民办幼儿园及学前班正常运转，进一步改善学前教育状况。本项目2026年对282名大班在园幼儿实施免保育教育费专项补助，中心幼儿园大班在园幼儿188人，收费标准1400元/生.学期，大梨、三义幼儿园大班在园幼儿94人，收费标准1100元/生.学期，县级承担比例2.4%，本次申请县级补助资金26395.20元。
1.确保资金按时、足额到位，确保幼儿园的正常运行，补助人数覆盖率、补助标准达标率、资金到位率均达100%。
2、督促幼儿园明确经费的支出范围，确保资金规范使用，督促学校加强管理，提高资金使用效益。进一步改善学前教育的状况，确保幼儿入园率达85%及以上。
三、做好该项政策的宣传、咨询等工作，并组织实施相关的绩效评价。</t>
  </si>
  <si>
    <t>补助人数覆盖率</t>
  </si>
  <si>
    <t xml:space="preserve">反映补助人数覆盖情况。覆盖率=补助人数/全部幼儿大班在园人数*100%
</t>
  </si>
  <si>
    <t xml:space="preserve">反映补助项目的政策落实情况。达标率=补助资金/补助标准*100%，
</t>
  </si>
  <si>
    <t>反映补助资金到位情况，补助资金到位率=实际到位资金/应补助资金*100%。</t>
  </si>
  <si>
    <t>幼儿入园率</t>
  </si>
  <si>
    <t xml:space="preserve">用于描述幼儿入园情况，反映幼儿学前教育水平。幼儿入园率=在园幼儿人数/幼儿适龄人数*100%
</t>
  </si>
  <si>
    <t>家长和学生满意度</t>
  </si>
  <si>
    <t xml:space="preserve">反映家长学生满意度，满意度=满意人数/全部调查统计人数*100%，该项指标待项目完成后进行问卷调查统计得出。
</t>
  </si>
  <si>
    <t xml:space="preserve">根据玉政办发14号文件，以教育事业统计人数为依据，测算2026年生均公用经费。小学在校生1963人，补助标准720元/生.年，寄宿制学生87人，每生每年再增加300元，特殊教育学生4人，补助标准6000元/生.年，承担比例中央省市县80：14：3.6：2.4。本次申请县级承担资金35,219.04元。
1.公用经费保障正常开展教育教学工作，促进教育发展。提升教师综合素质和专业技能，提高我校教学质量和办学水平，全面推进教育现代化，办人民满意的教育，确保学生和家长满意度大于85%。
2.确保该项目资金按时、足额到位，补助人数覆盖率、补助标准达标率、补助资金到位率均达100%，督促学校明确生均公用经费的支出范围，确保资金规范使用，督促学校加强管理，提高资金使用效益。
3.做好该项学生资助政策的宣传、咨询等工作。年终汇总上报学生资助工作执行情况，并组织实施相关的绩效评价。						
		</t>
  </si>
  <si>
    <t xml:space="preserve">反映补助人数覆盖情况。覆盖率=补助人数/全部义务教育学生*100%。
</t>
  </si>
  <si>
    <t xml:space="preserve">反映补助项目的政策落实情况。达标率=补助资金/补助标准*100%，（补助标准小学720元/生.年，寄宿制学生每生每年再增加300元。特殊教育学校和随班就读残疾学生按照每生每年6000元）
</t>
  </si>
  <si>
    <t>反映补助政策对象知晓度,补助对象需全部符合政策规定。补助政策对象知晓度=政策知晓人数/全部调查统计人数*100%</t>
  </si>
  <si>
    <t>反映家长学生满意度，满意度=满意人数/全部调查统计人数*100%，该项指标待项目完成后进行问卷调查统计得出。</t>
  </si>
  <si>
    <t>1.完成2026年度所有专用账户核算管理工作。
2.做好项目的绩效管理评价工作</t>
  </si>
  <si>
    <t xml:space="preserve">反映项目的开展规模情况。
</t>
  </si>
  <si>
    <t>反映账户核算工作的开展完成情况，项目的完成率=完成项目数/全部项目数*100%</t>
  </si>
  <si>
    <t>反映资金拨付情况，资金拨付及时率=实际拨付资金/应拨付资金*100%</t>
  </si>
  <si>
    <t xml:space="preserve">根据玉政发（2020）14号和云教财（2017）514号，以在园幼儿人数为依据，按时足额下达学前教育生均公用经费，补助标准100元/生.年，市县按6：4比例分担。公办幼儿园生均公用经费按照600元/生.年执行，县100%。					
1、本项目将对我幼儿园628名在园幼儿实施资助，市级资金为37680元，县级资金25120元.。县级补助标准600元/生.年，计376800元，县100%承担。.本次申请县级资金401920元。
2、确保幼儿园的正常运行，确保资金按时、足额到位，资助人数覆盖率、资助标准达标率、当年补助资金到位率均为100%。
3.督促幼儿园明确学前生均公用经费的支出范围，确保资金规范使用，督促学校加强管理，提高资金使用效益，促进学前教育事业发展。
4、进一步改善学前教育的状况，确保幼儿入园率达85%及以上。做好该项政策的宣传、咨询等工作，使家长满意度达85%及以上，
		</t>
  </si>
  <si>
    <t xml:space="preserve">反映补助人数覆盖情况。覆盖率=补助人数/全部幼儿在园人数*100%
</t>
  </si>
  <si>
    <t>资助标准达标率</t>
  </si>
  <si>
    <t xml:space="preserve">反映补助项目的政策落实情况。达标率=补助资金/补助标准*100%，（在园幼儿数628人，补助标准100元/生.年，按市、县6：4比例分担。县级补助标准600元/生.年，县100%。）
</t>
  </si>
  <si>
    <t xml:space="preserve">依据（国发〔2015〕67号）和玉政办发〔2020〕14号，落实学生营养膳食补助政策，规范和加强学生营养膳食资金管理，以农村义务教育学校在校生人数和膳食经费补助标准为依据，按时、足额下达学生营养膳食补助专项资金，2026年学生营养膳食补助专项经费实际需求205.1万元，其中：省级资金143.57万元，市级资金36.918万元，县级资金24.612万元。本次申报县级资金24.612万元。
1.让所有农村义务教育学生享受营养改善计划补助，补助人数覆盖率达100%。
2. 加强资金管理，确保所有农村义务教育学校的学生都按时、足额享受到国家的营养改善计划补助。确保补助标准达1000元/人.年， 资金到位率达90%及以上。
3.切实加强对农村义务教育学生营养改善计划工作的组织领导。做好该项学生资助政策的宣传、咨询等工作。确保补助对象对政策知晓率和满意度均达90%及以上，组织实施相关的绩效评价。
</t>
  </si>
  <si>
    <t>反映补助人数覆盖情况。覆盖率=补助人数/全部义务教育在校生人数*100%</t>
  </si>
  <si>
    <t>反映项目是否按照标准足额发放。</t>
  </si>
  <si>
    <t>反映项目资金的保障情况。资金到位率=实际资金/应到位资金*100%</t>
  </si>
  <si>
    <t>根据玉政办发14号文件，以教育统计事业人数为依据，对200名义务教育家庭经济困难学生、18名寄宿制困难学生提供生活补助，实现应助尽助目标，不让一名学生因贫失学。寄宿制家庭经济难学生(含建档立卡等四类学生）每学期625元/生，非寄宿制家庭经济难学生每学期312.5元/生，承担比例中央：省：市：县分别为50%:35%:9%:6%，本次申请县级资金8,850元。
1.全面贯彻实施贫困学生资助体系，确保建档立卡学生覆盖率、补助标准达标率、补助资金到位率均
达100%，实现建档立卡贫困学生资助全覆盖，确保不让一名家庭经济困难学生因贫失学的工作目标。2.提高九年义务教育巩固率，确保九年义务教育巩固率达93%及以上。
3.学确保该项目资金按时、足额到位，学校加强管理，按规定使用，提高资金使用效益。依法保障家庭经济困难学生平等受教育权，确保学生和家长满意度大于90%。</t>
  </si>
  <si>
    <t xml:space="preserve">反映家庭经济困难学生情况,建档立卡学生覆盖率=享受资助人数/全部建档立卡贫困学生人数*100%。
</t>
  </si>
  <si>
    <t xml:space="preserve">反映补助项目的政策落实情况（寄宿制625元/生.学期，非寄宿制312.5元/生.学期）。达标率=补助资金/补助标准*100%
</t>
  </si>
  <si>
    <t xml:space="preserve">反映九年义务教育巩固率，九年义务教育巩固率=年末在校生人数/年初在校生人数*100%.
</t>
  </si>
  <si>
    <t>确保城乡最低生活保障标准、特困人员基本生活标准落实到位，扛实扛牢保障民生责任，严格落实每月按时发放社会救助资金的要求。做好2026年遗属困难生活补助资金的发放工作。</t>
  </si>
  <si>
    <t>补助对象覆盖率</t>
  </si>
  <si>
    <t>反映遗属家庭经济困难情况，补助对象覆盖率=享受补助人数/应补助人数*100%</t>
  </si>
  <si>
    <t>反映人均补助标准，补助标准达标率=补助资金/补助标准*100%</t>
  </si>
  <si>
    <t>反映补助资金到位情况，补助资金到位率=到位资金/应补助资金*100%</t>
  </si>
  <si>
    <t>反映发放对象满意度，满意度=满意人数/全部调查统计人数*100%。</t>
  </si>
  <si>
    <t xml:space="preserve">关于办理通海县事业单位人员死亡遗属生活困难补助标准调整的说明，从2026年7月起，城镇户口补助标准由956元/月.人调整为967元/月.人；农村户口补助标准由693元/月.人调整为728元/月.人。2026年我单位遗属补助人数为3人，均为农村户口，总金额为26208元。				
</t>
  </si>
  <si>
    <t xml:space="preserve">反映获补助人员、企业的数量情况，也适用补贴、资助等形式的补助。
</t>
  </si>
  <si>
    <t xml:space="preserve">反映补助政策的宣传效果情况。
政策知晓率=调查中补助政策知晓人数/调查总人数*100%。
</t>
  </si>
  <si>
    <t xml:space="preserve">反映获补助受益对象的满意程度。
</t>
  </si>
  <si>
    <t xml:space="preserve">根据玉政办文件，以去年教育事业统计人数为依据，今年秋季我校幼儿人数140人，经过学校秋季排查摸底，我校2026年预计资助幼生人数40人。补助标准：300元/生·年，比例中央、省、市、县分别为8:0.14:0.036:0.024，县级预计下达资金288元；质量指标：全面贯彻实施贫困学生资助体系，确保学前教育家庭经济困难学生生活补助覆盖率达90%以上，实现建档立卡贫困学生资助全覆盖；社会效益指标和服务对象满意度指标：促进各学校教育协调发展，使教育质量得到更快提升，优质教育资源总量不断扩大，满足人民群众接受高质量、高水平教育的需求，确保学生和家长满意度大于85%。依法保障家庭经济困难学生平等受教育权，确保不让一名家庭经济困难学生因贫失学的工作目标，提高家庭经济困难学生入学率，确保家庭经济困难学生入学率为100%。学校确保该项目资金按时、足额到位，当年补助资金到位率达100%，并督促学校按规定使用，督促学校加强管理，提高资金使用效益。						
</t>
  </si>
  <si>
    <t xml:space="preserve">反映学校义务教育学生受助的情况，学校是否按规定让每一位家庭经济困难的学生受助。
</t>
  </si>
  <si>
    <t>幼儿困难学生生活补助覆盖率</t>
  </si>
  <si>
    <t xml:space="preserve">反映各学前教育学校获补助人数。学前教育家庭经济困难学生生活补助覆盖率=实际获得补助人数/申请符合标准人数*100%
</t>
  </si>
  <si>
    <t xml:space="preserve">反映补助资金当年到位率情况，确保完成不让一名家庭经济困难学生因贫失学的工作目标。补助资金当年到位率=实际到位资金/应补助资金*100%
</t>
  </si>
  <si>
    <t xml:space="preserve">反映各学校学前教育阶段学生（幼儿）家庭经济困难学生入学情况                                                  
学前教育阶段学生（幼儿）家庭经济困难学生入学率=农村贫困户、城市低保户、烈士子女、孤儿、残疾人家庭子女及随班就读的残疾儿童人数/在册登记农村贫困户、城市低保户、烈士子女、孤儿、残疾人家庭子女及随班就读的残疾儿童人数*100%
</t>
  </si>
  <si>
    <t>受益服务对象对该项目的满意度</t>
  </si>
  <si>
    <t xml:space="preserve">"反映学生、家长对项目实施的满意度。
使用人员满意度=（对项目实施满意的使用人员/问卷调查人数）*100%。"
</t>
  </si>
  <si>
    <t xml:space="preserve">根据玉政办文件，以去年教育统计事业人数为依据，经摸底排查，2026年预计补助非寄宿制学生30人，补助标准：非寄宿制家庭经济难学生625元/生·年。比例为中央：省：市：县分别为50%:35%:9%:6%，本次预计下达县级补助资金合计1125元；质量指标：全面贯彻实施贫困学生资助体系，确保义务教育家庭经济困难学生生活补助覆盖率达90%以上，实现建档立卡贫困学生资助全覆盖；社会效益指标和服务对象满意度指标：促进各学校教育协调发展，使教育质量得到更快提升，优质教育资源总量不断扩大，满足人民群众接受高质量、高水平教育的需求，确保学生和家长满意度大于85%。依法保障家庭经济困难学生平等受教育权，确保不让一名家庭经济困难学生因贫失学的工作目标，提高家庭经济困难学生入学率，确保家庭经济困难学生入学率为100%。学校确保该项目资金按时、足额到位，当年补助资金到位率达100%，并督促学校按规定使用，督促学校加强管理，提高资金使用效益。						
</t>
  </si>
  <si>
    <t>30</t>
  </si>
  <si>
    <t>小学家庭经济困难生活补助覆盖率</t>
  </si>
  <si>
    <t xml:space="preserve">反映各义务教育学校获补助人数。义务教育家庭经济困难学生生活补助覆盖率=实际获得补助人数/申请符合标准人数*100%
</t>
  </si>
  <si>
    <t xml:space="preserve">反映各学校义务教育阶段学生（小学）家庭经济困难学生入学情况                                                义务教育阶段学生（小学）家庭经济困难学生入学率=农村贫困户、城市低保户、烈士子女、孤儿、残疾人家庭子女及随班就读的残疾儿童人数/在册登记农村贫困户、城市低保户、烈士子女、孤儿、残疾人家庭子女及随班就读的残疾儿童人数*100%
</t>
  </si>
  <si>
    <t xml:space="preserve">反映学生对项目实施的满意度。
使用人员满意度=（对项目实施满意的使用人员/问卷调查人数）*100%。
</t>
  </si>
  <si>
    <t>按照各幼儿园大班人数，及收费标准下达免保育教育费专项资金，按照秋季大班人数统计，我校幼儿园收费标准为1100元/生·学期，摸底排查预计人数50人，县级承担比例为2.4%，本次预计下达县级补助资金包括秋季大班保育教育费补助资金：50*1100*0.024*3=3960元，免保育教育费专项资金支持地方补足普惠性资源短板，保证学前教育教学工作正常运转，促进教育发展，保证幼儿教师工资经费开支，保证教师培训经费的开支，使我校幼儿教师队伍的综合素质和专业技能得以提升，促进各学校教育协调发展，改善普惠性幼儿园办园条件，配备适宜的玩教具和图画书。对能够辐射带动薄弱园开展科学保教的城市优质园和乡镇公办中心园给予支持。满足人民群众接受高质量、高水平教育的需求，确保学生和家长满意度大于85%。全面贯彻实施贫困学生资助体系，依法保障家庭经济困难学生平等受教育权，确保不让一名家庭经济困难学生因贫失学的工作目标，提高残疾儿童入学率，确保残疾儿童入学率为100%。学校确保该项目资金按时、足额到位，当年补助资金到位率达100%，并确保资金规范使用，督促学校加强管理，提高资金使用效益。</t>
  </si>
  <si>
    <t>大班应减免人数</t>
  </si>
  <si>
    <t>反映全部学前教育学生受助人数情况，应减免人数=学年报表统计人数。</t>
  </si>
  <si>
    <t>减免范围占在校生人数比例</t>
  </si>
  <si>
    <t>反映减免范围是在校生全部人数，</t>
  </si>
  <si>
    <t>减免资金当年到位率</t>
  </si>
  <si>
    <t>学前教育免费年限</t>
  </si>
  <si>
    <t>1年</t>
  </si>
  <si>
    <t>反映学前教育免费年限情况</t>
  </si>
  <si>
    <t>反映学生对项目实施的满意度。
使用人员满意度=（对项目实施满意的使用人员/问卷调查人数）*100%。</t>
  </si>
  <si>
    <t>为改善农村学生营养状况、促进教育公平而实施的民生工程，通过财政专项拨款，为特定地区义务教育阶段学生提供补助，保障学生健康成长。通海县兴蒙中心小学在校人数为352人，标准为在校生*12%*1000，县级补助资金占比12%，本次下达资金42240元。完成覆盖区域内80%学生的营养健康数据采集与更新，建立动态监测台账，针对营养不良学生制定个性化干预方案并落实。质量提升：为所有项目学校更新，肉蛋奶日均供应量达标；开展单位安全培训2次以上，年度内无重大安全事故发生，学生及家长对满意度达85%以上。逐步缩小区域间营养保障差距。</t>
  </si>
  <si>
    <t>352</t>
  </si>
  <si>
    <t>人数</t>
  </si>
  <si>
    <t>学生营养膳食补助覆盖率</t>
  </si>
  <si>
    <t>反映学校获补助人数。学生营养膳食补助覆盖率=实际获得补助人数/申请符合标准人数*100%</t>
  </si>
  <si>
    <t>反映补助资金到位率情况，确保让每位学生享受膳食补助。补助资金到位率=实际到位资金/应补助资金*100%</t>
  </si>
  <si>
    <t>反映补助对象对政策的知晓率，补助对象对政策的知晓率=抽样调查人数满意度/抽样调查总人数*100%</t>
  </si>
  <si>
    <t>"反映受益服务对象对项目实施的满意度。
使用人员满意度=（对项目实施满意的使用人员/问卷调查人数）*100%"</t>
  </si>
  <si>
    <t xml:space="preserve">根据玉政办发14号文件，预计下达资金以教育事业统计人数为依据，秋季我校义务教育非寄宿制学生人数352人，补助标准720元/生·年，特殊教育学生数预计共1人，补助标准7000元/生·年，项目补助资金由中央、省、市、县共同承担，比例为中央：省：市：县分别为80:14:3.6:2.4，本次预计下达资金为县级补助资金，非寄宿制学生预计下达6082.56元，特殊教育经费168元，本次县级预计下达资金合计6250.56元；质量指标：生均公用经费保证正常开展教育教学工作，促进教育发展，保证教师培训经费的开支，使我校教师队伍的综合素质和专业技能得以提升；社会效益指标和服务对象满意度指标：促进各学校教育协调发展，使教育质量得到更快提升，优质教育资源总量不断扩大，满足人民群众接受高质量、高水平教育的需求，确保学生和家长满意度大于85%。全面贯彻实施贫困学生资助体系，依法保障家庭经济困难学生平等受教育权，确保不让一名家庭经济困难学生因贫失学的工作目标，提高残疾儿童入学率，确保残疾儿童入学率为100%。学校确保该项目资金按时、足额到位，当年补助资金到位率达100%，并督促学校按规定使用，明确生均公用经费的支出范围，确保资金规范使用，督促学校加强管理，提高资金使用效益。						
</t>
  </si>
  <si>
    <t>小学应补助人数（人）</t>
  </si>
  <si>
    <t xml:space="preserve">反映学校教师培训的情况，确保教师培训所需资金得到有效保障。教师培训费占学校年度公用经费的比例=年度教师培训费总额/年度生均公用经费总额*100%
</t>
  </si>
  <si>
    <t>明确采购、设备维护等支出比例；6个月内搭建线上账务管理台账，实现资金收支实时记录与查询，确保支出合规率100%。每月开展质量抽检；完成老旧消毒设备、冷藏设施更新，改善环境，学生对满意度达85%以上。每季度向家长委员会、学校公示资金收支明细，接受监督；年末组织第三方对资金使用情况审计，形成审计报告并公示，确保资金透明高效使用。</t>
  </si>
  <si>
    <t>500</t>
  </si>
  <si>
    <t xml:space="preserve">反映师生对项目实施的满意度。
使用人员满意度=（对项目实施满意的使用人员/问卷调查人数）*100%
</t>
  </si>
  <si>
    <t xml:space="preserve">根据玉政办文件，预计下达资金以去年教育事业统计人数为依据，今年秋季我校学前教育人数140人，县级补助标准：600元/生/年，县级补助资金预计下达84000元，市县级补助标准：100元/生/年，补助资金市级和县级共同承担，比例为市：县分别为6:4,本次县级补助资金预计下达5600元，2026年学前教育生均公用经费县级专项资金合计89600元；质量指标：生均公用经费保证正常开展教育教学工作，促进教育发展，保证教师培训经费的开支，使我校教师队伍的综合素质和专业技能得以提升；社会效益指标和服务对象满意度指标：促进各学校教育协调发展，使教育质量得到更快提升，优质教育资源总量不断扩大，满足人民群众接受高质量、高水平教育的需求，确保学生和家长满意度大于85%。全面贯彻实施贫困学生资助体系，依法保障家庭经济困难学生平等受教育权，确保不让一名家庭经济困难学生因贫失学的工作目标，提高残疾儿童入学率，确保残疾儿童入学率为100%。学校确保该项目资金按时、足额到位，当年补助资金到位率达100%，并督促学校按规定使用，明确生均公用经费的支出范围，确保资金规范使用，督促学校加强管理，提高资金使用效益。						
</t>
  </si>
  <si>
    <t>教师培训费占年度公用经费的比例</t>
  </si>
  <si>
    <t xml:space="preserve">反映补助资金当年到位率情况，确保城乡义务教育学校公用经费补助资金能够有效的保障学校的运转。补助资金当年到位率=实际到位资金/应补助资金*100%
</t>
  </si>
  <si>
    <t xml:space="preserve">反映补助对象对政策的知晓率，补助对象对政策的知晓率=抽样调查人数满意度/抽样调查总人数*100%
</t>
  </si>
  <si>
    <t xml:space="preserve">按照《云南省财政厅关于印发&lt;云南省预算管理一体化改革实施方案&gt;》及《玉溪市财政局关于规范市直预算单位资金管理的通知》工作要求，通海县预算单位资金管理逐步规范，2026年单位自有资金用于学校正常运转，其中小学教育基本支出非财政拨款结转资金93073.70元，课后服务费预计195600元。2026年单位自有资金预计288673.7元。
</t>
  </si>
  <si>
    <t>326</t>
  </si>
  <si>
    <t xml:space="preserve">反映获补助人员的实际情况。
</t>
  </si>
  <si>
    <t>1、落实学前运转经费保障。根据玉政办发〔2020〕14号（玉溪市人民政府办公室关于印发玉溪市教育领域财政事权和支出责任划分改革实施方案的通知）文件的要求和玉财教【2022】70号、通财【2022】202号要求：建立学前教育生均公用经费补助机制，对具有办学资质、年检合格的学前教育机构用以奖代补的方式实行每生每年100元的公用经费补助，由市县两级财政按6:4比例承担，县级资金2.00万元。云财教【2017】514号“云南省财政厅 云南省教育厅关于建立完善公办幼儿园生均公用经费财政拨款支的指导意见”，县级承担100%，根据本年秋季学年报表，2026年受益人数200人，县级补助资金14.00万元。
2、确保幼儿园的正常运行，确保资金按时、足额到位，并督促幼儿园按规定使用。明确学前生均公用经费的支出范围，确保资金规范使用，督促学校加强管理，提高资金使用效益。
3、做好该项政策的宣传、咨询等工作。年终汇总上报该项目工作执行情况，并组织实施相关的绩效评价。
4、据测算，本预算项目2026年将对全校幼儿园200名在园幼儿实施资助，县级资金12.80万元。
5、做好幼儿园建设和教学、保育工作正常开展，积极为山区幼儿提供优质教育资源。
6、做好满意度调查，确保资金支付达到家长和学生的满意，服务对象满意度达到90%。</t>
  </si>
  <si>
    <t>1、根据云人社发【2010】127号文件和玉民联发【2025】10号文件精神，死亡人员配偶杨兴华、蒋智林、李菊仙的遗属生活困难补助申请由956元/月调整到967元/月，姜桂华由693/月调整到728元/月，新增王桂荣1人，728元/月，全年合计52284.00元。
2、全年5人遗属补助合计52284.00元。</t>
  </si>
  <si>
    <t>根据云人社发【2010】127号文件和玉民联发【2025】10号文件精神，同意从2025年7月起，死亡人员配偶杨兴华、蒋智林、李菊仙的遗属生活困难补助申请由956元/月调整到967元/月，姜桂华由693/月调整到728元/月，2025年10月新增王桂荣1人，728元/月，全年合计52284.00元。</t>
  </si>
  <si>
    <t>反映补助覆盖情况。
获补覆盖率=实际获得补助人数（企业数）/申请符合标准人数（企业数）*100%</t>
  </si>
  <si>
    <t>反映获补助受益对象的满意程度。
受益对象的满意程度=调查中受益对象的满意人数/调查总人数*100%</t>
  </si>
  <si>
    <t>1.根据《国务院办公厅关于逐步推行免费学前教育的意见》国办发【2025】27号文件精神。免除公办幼儿园学前一年在园儿童保育教育费。
2.确保该项目资金按时、足额到位。根据本学年秋季学年报表，补助人数191人，280.00元/人/学前，在园时间10个月，补助10个月，中央资金80%，县级2.4%，本次县级补助预算资金12835.20元。
3.做好该项学生资助政策的宣传、咨询等工作。
4.年终汇总上报学生补助工作执行情况，并组织实施相关的绩效评价。
5.做好受助对象的满意度调查，补助对象满意度达到90%。</t>
  </si>
  <si>
    <t>拨付学生数</t>
  </si>
  <si>
    <t>1.根据玉政办发【2020】14号玉溪市人民政府办公室关于印发玉溪市教育领域财政事权和支出责任划分改革实施方案的通知，玉财教【2022】107号，通财【2022】212号，确保建档立卡学生，以及非建档立卡的家庭经济困难残疾学生、农村低保家庭学生、农村特困救助供养学生等四类学生按标准足额获得资助，其余资金用于资助寄宿制除建档立卡等四类学生之外的家庭经济困难学生。义务教育家庭经济困难学生补助标准为：寄宿制家庭经济困难学生(含建档立卡等四类学生）小学1250元/生·学年，预算2026年义务教育家庭经济困难学生生活补助经费县级补助资金。
2.确保该项目资金按时、足额到位，并按规定发放学生补助资金。根据本年秋季学年报表，预计2026年在校生620人，全寄宿，300人寄宿困难补助（1250元/年），375000.00元，其中县级6%，合计22500元。
3.做好该项学生资助政策的宣传、咨询等工作。
4.年终汇总上报学生资助工作执行情况，并组织实施相关的绩效评价。
5.做好受助对象的满意度调查，满意度达到93%。</t>
  </si>
  <si>
    <t>反映补助对象的受教育情况。
经济困难家庭学生完成义务教育率=获补经济困难家庭学生完成义务教育人数/总人数*100%</t>
  </si>
  <si>
    <t>1.落实城乡统一，重在农村的义务教育经费保障。实施农村义务教育学生营养改善计划。依据《国务院关于进一步完善城乡义务教育经费保障机制的通知》（国发〔2015〕67号）玉政办发〔2020〕14号_玉溪市人民政府办公室关于印发玉溪市教育领域财政事权和支出责任划分改革实施方案的通知。为农村学生提供营养膳食补助，改善农村义务教育阶段在校学生的营养状况，提高农村学生健康水平。减轻受助学生家庭经济负担，使学生安心学习，顺利完成学业。按精准识别、精准资助的要求，强化学生资助动态管理，实现“应助尽助”的目标，确保不让一名学生因贫失学，一户脱贫户因学返贫。
2.让全校所有农村义务教育学生享受营养改善计划补助。
3. 切实加强对农村义务教育学生营养改善计划工作的组织领导。 
4.及时拨付财政资金，加强资金管理，按时、足额将补助资金拨付，确保全校所有农村义务教育学生都享受到国家的营养改善计划补助。2026年全年在校生570人，学生营养改善计划补助专项经费1000.00元/生/年，其中县级占12%，合计6.84万元。
5.做好该项学生资助政策的宣传、咨询等工作。年终汇总上报学生资助工作执行情况，并组织实施相关的绩效评价。
6.做好满意度调查，补助对象满意度达90%。</t>
  </si>
  <si>
    <t>反映获补助政策情况
获补对象数=补助政策符合人数</t>
  </si>
  <si>
    <t>1.落实城乡统一，重在农村的义务教育经费保障。根据玉政办发〔2020〕14号（玉溪市人民政府办公室关于印发玉溪市教育领域财政事权和支出责任划分改革实施方案的通知）文件的要求，玉溪市财政局玉溪市教育局关于转发云南省城乡义务教育学校公用经费管理办法的通知（玉财教〔2017〕172号）。玉财教【2020】113号调整为小学650元/生/年，初中850元/生/年。玉财教【2019】374号寄宿制学校寄宿学生每生每年再增加200元的标准测算。中央、省、市按8：1.4:0.6的比例承担。实施范围：城乡义务教育阶段学校学生（含城市学校、民办学校）。寄宿制学校按照寄宿学生数每生每年再增加200元公用经费。特殊教育学校和随班就读残疾学生按照每生每年6000元标准补助公用经费。考虑到义务教育学校双减和课后服务费用增加，中央决定开始提高城乡义务教育公用经费标准（小学650提高到720、初中850提高到940，寄宿制200提高到300），政策已开始执行，第二批城乡义务教育中央资金已全额下达，省级和市级调整预算后清算下达。各县区要按新标准和财政事权划分比例分担资金，并纳入2026年预算。我校严格按照上级要求，为了公平、公正、公开地高效开展项目资金实施工作，学校成立了学项目工作领导小组，全面具体负责组织、协调、落实中心小学资金工作，本年秋季全校在校生570人，2026年普通学校公用经费公用经费县级补助资金项目720元每年，合计410400元，其中县级占2.4%，合计9849.60元；寄宿制570人，每年300元，合计171000.00元，其中县级占2.4%，合计4104.00元；合计金额13953.60元。
2.确保该项目资金按时、足额到位，并督促各部门按规定使用。明确生均公用经费的支出范围，确保资金规范使用，督促学校加强管理，提高资金使用效益。
3.做好该项学生资助政策的宣传、咨询等工作。年终汇总上报学生资助工作执行情况，并组织实施相关的绩效评价。
4.做好满意度调查，确保师生满意度达到90%标准。</t>
  </si>
  <si>
    <t>反映补助政策的范围情况。
获补对象数=补助政策人数/总人数*100%</t>
  </si>
  <si>
    <t>反映获补助受益对象的满意程度。
学生满意度=调查中补助政策知晓人数/调查总人数*100%</t>
  </si>
  <si>
    <t>1.为认真贯彻落实《财政部 教育部关于建立学前教育资助制度的意见》（财教〔2011〕410号）精神，根据《支持学前教育发展资金管理办法》（财教[2021]73号）和玉政办发【2020】14号玉溪市人民政府办公室关于印发玉溪市教育领域财政事权和支出责任划分改革实施方案的通知，云财教〔2022〕109号，玉财教〔2022〕100号）的要求，按照通海县财政局、通海县教育体育局的相关文件精神，进一步完善学前教育资助政策体系，切实解决家庭经济困难儿童的入园问题。  
2.确保该项目资金按时、足额到位，并按规定发放学生补助资金。根据本学年秋季报表统计，预算通海县里山中心幼儿园2026年学前教育家庭经济困难资助资金项目。本项目学前教育资助资金中央和地方共同承担，资助人数为60人，资助标准为300元/生/年，资助资金1.80万元，承担比例中央、省、市、县分别为8:1.4:0.36:0.24，本次下达县级补助金额432.00元。
3.做好该项学生资助政策的宣传、咨询等工作。
4.年终汇总上报学生资助工作执行情况，并组织实施相关的绩效评价。
5.做好受助对象的满意度调查，确保满意度达到90%。</t>
  </si>
  <si>
    <t>60</t>
  </si>
  <si>
    <t>反映获补助受益对象的满意程度。
受益对象满意度=调查中满意人数/调查总人数*100%</t>
  </si>
  <si>
    <t>根据会计提供结余资金数据、本学年秋季学期学年报表；单位基本户结转60778.93元，结余资金328560.76元，结转结余合计389339.69元；非税：2026年春季预计幼儿120人，收费168000.00元，2026年秋季预计幼儿115人，收费161000.00元，合计329000.00元；2026年往来款预收100000.00元，体育特色学校50000.00元，少年宫中央资金50000.00元，课后延时服务费480000.00元，合计1398339.69元.</t>
  </si>
  <si>
    <t>反映购置计划完成情况。
购置计划完成率=购置数/计划总数*100%</t>
  </si>
  <si>
    <t>反映获补对象准确情况。
享受学生达标率=获补对象人数/总人数*100%</t>
  </si>
  <si>
    <t>反映设备采购成本低于计划数所获得的经济效益。
采购的经济性=采购的实际数/计划采购总数*100%</t>
  </si>
  <si>
    <t>反映服务对象对购置设备的整体满意情况。
使用人员满意度=（对购置设备满意的人数/问卷调查人数）*100%。</t>
  </si>
  <si>
    <t xml:space="preserve">根据玉政办发【2020】14号玉溪市人民政府办公室关于印发玉溪市教育领域财政事权和支出责任划分改革实施方案的通知，2026年计划使用义务教育家庭经济困难学生生活补助专项资金完成以下具体工作并实现相应目标:
1.结合我校实际，确保建档立卡学生，以及非建档立卡的家庭经济困难残疾学生、农村低保家庭学生、农村特困救助供养学生等七类学生按标准足额获得资助。
2.成立学校项目工作领导小组，全面负责领导和组织实施学校的2026年义务教育家庭经济困难学生生活补助专项资金项目工作。做好该项学生资助政策的宣传、咨询等工作。
3.确保该项目资金按时、足额到位，并督促学校按规定发放学生补助资金。根据本学年秋季报表统计测算,通海县高大中心小学2026年义务教育家庭经济困难补助资助人数240人,资助标准1250元/生/年,本次测算是县级资金占6%,补助金额18000.00元。
4.做好学生及家长满意度调查。确保满意度达到95%。
</t>
  </si>
  <si>
    <t>获补助对象数</t>
  </si>
  <si>
    <t>240</t>
  </si>
  <si>
    <t xml:space="preserve">反映所有义务教育家庭经济困难学生补助获补助人员。
</t>
  </si>
  <si>
    <t>"反映补助政策的宣传效果情况。
政策知晓率=调查中补助政策知晓人数/调查总人数*100%"</t>
  </si>
  <si>
    <t>"反映学生及家长对项目实施的满意度。
补助学生及家长满意度=（对项目实施满意的使用人员/问卷调查人数）*100%"</t>
  </si>
  <si>
    <t>根据玉政办发【2020】14号玉溪市人民政府办公室关于印发玉溪市教育领域财政事权和支出责任划分改革实施方案的通知，2026年计划使用义务教育生均公用经费专项资金完成以下具体工作并实现相应目标:
1.保障我校正常运转、完成教育教学活动和其他日常工作任务等方面支出的费用。促进我校教育协调发展，使教育质量得到更快提升，优质教育资源总量不断扩大，基本满足人民群众接受高质量、高水平教育的需求。
2.完成本项目计划安排资金：通海县高大中心小学2026年预计学生500人，本次2026年普通学校公用经费预算资金12240元、特殊教育公用经费预算336元，合计资金12576元。具体计划安排如下：各学校办公费，网络接入服务费，公务用车保险加油服务及车保养维修，教师业务培训费，电费，自来水及饮用水费，卫生用品费，其他正常运转及维修费各种费用每个月预算支出1048，总计12576元。
3.确保该项目资金按时、足额到位，并督促学校按规定使用。明确生均公用经费的支出范围，确保资金规范使用，督促学校加强管理，提高资金使用效益。
4.做好学生及家长满意度调查。确保满意度达到95%。</t>
  </si>
  <si>
    <t>义务教育学生受助率</t>
  </si>
  <si>
    <t>反映所有义务教育学生公用经费获补助人员覆盖率。获补覆盖率=实际获得补助人数/申请符合标准人数*100%</t>
  </si>
  <si>
    <t>人次</t>
  </si>
  <si>
    <t>反映所有义务教育学生公用经费获补助人员。</t>
  </si>
  <si>
    <t>反映随班就读学生特殊公用经费获补助人员。</t>
  </si>
  <si>
    <t xml:space="preserve">"反映补助事项在学校进行公示的情况。
补助事项公示度=按规定公布事项/按规定应公布事项*100%"
</t>
  </si>
  <si>
    <t>1、根据中华人民共和国预算法的相关要求，合理编制学校预算，并对预算过程进行控制管理和结算;合理配置学校资源，努力节约开支，加强核算，提高资金使用效益，加强资产管理，防止国有资产流失;建立健全学校内部管理制度;如
实反映学校财务状况，对学校经济活动的合法性，合理性进行监督;按规范做好账目、单据、报表等工作，规范我校财务行为，加强财务管理，提高资金使用效益，促进我校教育事业的发展。
2、确保各学校的正常运行，确保资金按时、足额到位，并督促幼儿园按规定使用。明确经费的支出范围，确保资金规范使用，督促学校加强管理，提高资金使用效益。
3、根据会计财务报表科目结余表非财政拨款结余17967.86元，非财政拨款结转242852.96元（包括学前校改资金155868.4元，课后延时服务费42610，党建经费10619元， 临聘人员工资32400元，三支一扶人员工资1355.56元），2026年预计收取课后延时服务费484人*300*2=290400元，三项资金合计551220.82元。用于校舍建设、设施修缮，各类器材、物品采买、发放临聘人员工资、发放课后服务费等。</t>
  </si>
  <si>
    <t>修缮、购置计划完成率</t>
  </si>
  <si>
    <t>反映部门修缮、购置计划执行情况。</t>
  </si>
  <si>
    <t>反映部门采购物品给予学生使用的范围，校舍修缮学生受益情况。</t>
  </si>
  <si>
    <t>修缮、购置的经济性</t>
  </si>
  <si>
    <t>反映设备采购成本低于计划数所获得的经济效益。校舍修缮使用价值。</t>
  </si>
  <si>
    <t>反映服务对象对购置设备、校舍修缮的整体满意情况。</t>
  </si>
  <si>
    <t xml:space="preserve">根据《国务院办公厅关于逐步推行免费学前教育的意见》（国办发〔2025〕27号）精神，2026年计划使用免保育教育费专项资金专项资金完成以下具体工作并实现相应目标:
1.免除公办幼儿园学前一年在园儿童保育教育费。用于保障幼儿园正常运转、完成教育教学活动和其他日常工作任务等方面支出的费用。可以逐步提高学前教育的质量和可及性，满足人民群众对优质学前教育的需求。 
2.确保该项目资金资金按时、足额到位。并督促幼儿园按规定使用。确保资金规范使用，督促学校加强管理，提高资金使用效益。大班补助人数为57人，补助两学期，中班补助49人，补助一学期，县级2.4%，本次县级补助资金合计4303.20元。
3.做好该项目政策的宣传、咨询等工作。年终汇总上报该项目工作执行情况，并组织实施相关的绩效评价。
4.做好受助对象的满意度调查。补助对象满意度达到95%。						
</t>
  </si>
  <si>
    <t>获免保育教育费人数</t>
  </si>
  <si>
    <t>106</t>
  </si>
  <si>
    <t xml:space="preserve">反映所有学前教育学生保育教育费获免人员。
</t>
  </si>
  <si>
    <t>获免人数覆盖率</t>
  </si>
  <si>
    <t xml:space="preserve">反映获免人数覆盖情况。获免人数覆盖率=实际获免人数/申请符合标准人数*100%
</t>
  </si>
  <si>
    <t>免保育教育费标准达标率</t>
  </si>
  <si>
    <t xml:space="preserve">反映所有学前幼儿保育教育费获免人员标准达标情况。达标率=实际获免标准/应免标准*100%
</t>
  </si>
  <si>
    <t xml:space="preserve">"反映项目资金的保障情况
资金到位率=实际资金/应到位资金*100%"
</t>
  </si>
  <si>
    <t xml:space="preserve">"反映补助政策的宣传效果情况。
政策知晓率=调查中补助政策知晓人数/调查总人数*100%"
</t>
  </si>
  <si>
    <t xml:space="preserve">"反映学生对项目实施的满意度。
补助学生及家长满意度=（对项目实施满意的使用人员/问卷调查人数）*100%"
</t>
  </si>
  <si>
    <t>"1、根据最新通知文件关于提高2026年城乡居民最低生活保障特困人员救助供养孤儿基本生活保障标准的通知,农村560元×1.3=728元/月.人。
2、本单位有仁凤珍、李宝英、龚玉仙、施美英、唐玉珍、阿玉珍、张玉英共7人，每人每月728元，全年预算合计61152元。"</t>
  </si>
  <si>
    <t>"反映获补助对象认定的准确性情况。
获补对象准确率=抽检符合标准的补助对象数/抽检实际补助对象数*100%"</t>
  </si>
  <si>
    <t>"反映发放单位及时发放补助资金的情况。
发放及时率=在时限内发放资金/应发放资金*100%"</t>
  </si>
  <si>
    <t>根据《国务院关于进一步完善城乡义务教育经费保障机制的通知》（国发〔2015〕67号）玉政办发〔2020〕14号_玉溪市人民政府办公室关于印发玉溪市教育领域财政事权和支出责任划分改革实施方案的通知。结合实际工作要求，2026年学生营养膳食补助专项经费主要完成以下具体工作并实现相应目标:
1.综合考虑制度建设、资金使用合规性、膳食质量提升以及监督机制强化等方面，以确保学生能够享受到安全、营养、健康的服务。改善农村义务教育阶段在校学生的营养状况，提高农村学生健康水平。减轻受助学生家庭经济负担，使学生安心学习，顺利完成学业。按精准识别、精准资助的要求，强化学生资助动态管理，实现“应助尽助”的目标，确保不让一名学生因贫失学，一户脱贫户因学返贫。
2.切实加强对农村义务教育学生营养改善计划工作的组织领导。让本校所有农村义务教育学生享受营养改善计划补助。
3.及时拨付财政资金，加强资金管理，按时、足额将补助资金下拨到每一所义务教育阶段学校，确保全县所有农村义务教育学校的学生都享受到国家的营养改善计划补助。根据本年秋季学籍人数，申报2026年预算营养改善计划县级资金500人，补助标准1000元/生/年,本次测算是县级资金占12%,补助金额60000.00元。	
4.做好学生及家长满意度调查。确保满意度达到85%。</t>
  </si>
  <si>
    <t xml:space="preserve">"反映项目的开展规模情况"
</t>
  </si>
  <si>
    <t xml:space="preserve">"反映项目资金的保障情况
资金到位率=实际资金/应到位资金*100%"
</t>
  </si>
  <si>
    <t xml:space="preserve">"反映政策的落实宣传情况
补助对象对政策知晓率=（知晓项目政策的人/问卷调查人员）*100%"
</t>
  </si>
  <si>
    <t xml:space="preserve">"反映补助对象满意度。
使用人员满意度=（对项目实施满意的使用人员/问卷调查人数）*100%"
</t>
  </si>
  <si>
    <t>人均补助标准</t>
  </si>
  <si>
    <t xml:space="preserve">"反映项目是否按照标准足额发放"
</t>
  </si>
  <si>
    <t xml:space="preserve">"依据《国务院关于进一步完善城乡义务教育经费保障机制的通知》（国发〔2015〕67号）玉政办发〔2020〕14号_玉溪市人民政府办公室关于印发玉溪市教育领域财政事权和支出责任划分改革实施方案的通知。结合实际工作要求，2026年主要完成以下工作
1.让全县所有农村义务教育学生享受营养改善计划补助。
2. 切实加强对农村义务教育学生营养改善计划工作的组织领导。 
3.及时组织下拨财政资金，加强生资金管理，按时、足额将补助资金下拨到每一所义务教育阶段学校，确保全县所有农村义务教育学校的学生都享受到国家的营养改善计划补助。
4.做好该项学生资助政策的宣传、咨询等工作。年终汇总上报学生资助工作执行情况，并组织实施相关的绩效评价。"						
</t>
  </si>
  <si>
    <t>学生受助率</t>
  </si>
  <si>
    <t xml:space="preserve">反映所有义务教育学生公用经费获补助人员受助率。受助率=实际获补人数/应获补总人数*100%。
</t>
  </si>
  <si>
    <t xml:space="preserve">反映该项目资金需根据资金文件是否按标准拨付情况。达标率=实际拨付标准/应拨付标准*100%
</t>
  </si>
  <si>
    <t>获补对象对政策的知晓度</t>
  </si>
  <si>
    <t xml:space="preserve">"反映补助政策的宣传效果情况。
政策知晓率=调查中补助政策知晓人数/调查总人数*100%
"
</t>
  </si>
  <si>
    <t xml:space="preserve">"反映学生及家长对项目实施的满意度。
补助学生及家长满意度=（对项目实施满意的使用人员/问卷调查人数）*100%"
</t>
  </si>
  <si>
    <t>根据《财政部 教育部关于建立学前教育资助制度的意见》，按照通海县财政局、通海县教育体育体局的相关文件精神，为进一步完善学前教育资助政策体系，切实解决家庭经济困难儿童的入园问题，2026年计划使用学前教育家庭经济困难幼儿资助专项资金完成以下具体工作并实现相应目标:
1.结合我园实际，确保建档立卡学生，以及非建档立卡的家庭经济困难残疾学生、农村低保家庭学生、农村特困救助供养学生等七类学生按标准足额获得资助。
2.成立学校项目工作领导小组，全面负责领导和组织实施学校的2026年学前教育家庭经济困难学生生活补助县级资金项目工作。做好该项学生资助政策的宣传、咨询等工作。
3.确保该项目资金按时、足额到位，并督促学校按规定发放学生补助资金。根据本学年秋季报表统计,通海县高大中心幼儿园2026年学前教育家庭经济困难补助资助人数60人,资助标准300元/生/年,本次测算是县级资金占2.4%,补助金额432.00元。
4.做好学生及家长满意度调查。确保满意度达到95%。</t>
  </si>
  <si>
    <t>获补助人员数</t>
  </si>
  <si>
    <t>反映所有学前教育家庭经济困难获补助人员。</t>
  </si>
  <si>
    <t>反映家庭经济困难学生全覆盖；覆盖率=实际补助人数/应补助人数*100%</t>
  </si>
  <si>
    <t>反映该项目资金需根据资金文件及时拨付。资金到位率=实际资金/应到位资金*100%</t>
  </si>
  <si>
    <t>经济困难学生完成学前教育率</t>
  </si>
  <si>
    <t>反映补助对象的受教育情况。</t>
  </si>
  <si>
    <t>"反映学生对项目实施的满意度。
补助学生满意度=（对项目实施满意的使用人员/问卷调查人数）*100%"</t>
  </si>
  <si>
    <t>根据云财教（2017）514号，公办幼儿园生均公用经费拨款标准按照600元/生/年执行。根据玉政发〔2011〕159号（玉溪市人民政府关于加快学前教育发展的实施意见）文件，根据玉政办发【2020】14号玉溪市人民政府办公室关于印发玉溪市教育领域财政事权和支出责任划分改革实施方案的通知要求：建立学前教育生均公用经费补助机制，对具有办学资质、年检合格的学前教育机构用以奖代补的方式实行每生每年100元的公用经费补助，由市县两级财政按5:5比例承担。2026年计划使用学前教育生均公用经费专项资金完成以下具体工作并实现相应目标:
1.确保幼儿园的正常运行，确保资金按时、足额到位，并督促幼儿园按规定使用。明确学前生均公用经费的支出范围，确保资金规范使用，督促学校加强管理，提高资金使用效益。
2.保障幼儿园正常运转、完成教育教学活动和其他日常工作任务等方面支出的费用。做好幼儿园建设和教学保障工作正常开展,积极为山区幼儿提供优质教育资源。
3.做好该项政策的宣传、咨询等工作。年终汇总上报该项目工作执行情况，并组织实施相关的绩效评价。
4.完成本项目2026年计划安排资金128000元。具体计划安排如下：中心幼儿园办公费，网络接入服务费，教师业务培训费，电费，自来水及饮用水费，卫生用品费，其他正常运转及维修费各种费用2026年1-12月每个月预算支出106666元，总计128000元。
4.做好学生及家长满意度调查。确保满意度达到95%。</t>
  </si>
  <si>
    <t>200</t>
  </si>
  <si>
    <t>反映所有学前教育学生公用经费获补助人员。</t>
  </si>
  <si>
    <t>资助人数覆盖率=实际资助人数/申请符合标准人数*100%</t>
  </si>
  <si>
    <t xml:space="preserve">反映所有学前幼儿公用经费获补助人员达标率
</t>
  </si>
  <si>
    <t>"反映学生对项目实施的满意度。
补助学生及家长满意度=（对项目实施满意的使用人员/问卷调查人数）*100%"</t>
  </si>
  <si>
    <t>1、为了规范政府收支行为，强化预算约束，加强对预算的管理和监督，建立健全全面规范、公开透明的预算制度，保障经济社会的健康发展，根据刑法，制度本法。
2.2026年预计收取课后服务费1880400元。</t>
  </si>
  <si>
    <t>反映部门采购物品给予学生使用的情况。
享受学生达标率=（实际享受学生数量/总享受学生数量）*100%。</t>
  </si>
  <si>
    <t>反映设备采购成本低于计划数所获得的经济效益。
采购经济性=（实际采购数/计划采购数）*100%。</t>
  </si>
  <si>
    <t>反映服务对象对购置设备的整体满意情况。
使用人员满意度=（对购置设备满意的人数/问卷调查人数）*100%。"</t>
  </si>
  <si>
    <t>根据玉政办发14号文件，预计下达资金以本年教育事业统计人数为依据，本年秋季学期在园人数1077人，本次下达县级资金689280元。生均公用经费保证正常开展教育教学工作，促进教育发展，保证教师培训经费的开支，使我校教师队伍的综合素质和专业技能得以提升，促进各学校教育协调发展，使教育质量得到更快提升，优质教育资源总量不断扩大，满足人民群众接受高质量、高水平教育的需求，确保学生和家长满意度大于85%。全面贯彻实施贫困学生资助体系，依法保障家庭经济困难学生平等受教育权，确保不让一名家庭经济困难学生因贫失学的工作目标，提高残疾儿童入学率，确保残疾儿童入学率为100%。学校确保该项目资金按时、足额到位，当年补助资金标准达标率达100%，并督促学校按规定使用，明确生均公用经费的支出范围，确保资金规范使用，督促学校加强管理，提高资金使用效益。						
确保该项目资金按时、足额到位，并督促学校按规定使用。明确生均公用经费的支出范围，确保资金规范使用，督促学校加强管理，提高资金使用效益。做好该项学生资助政策的宣传、咨询等工作。</t>
  </si>
  <si>
    <t>1077</t>
  </si>
  <si>
    <t xml:space="preserve">反映学校义务教育学生受助的情况，学校是否按规定让每一位学生受助。
</t>
  </si>
  <si>
    <t>受助人数覆盖率</t>
  </si>
  <si>
    <t>反映受助人数符合要求情况。
覆盖率=受助人数/总人数*100%</t>
  </si>
  <si>
    <t>反映该项目资金是否按照标准下达情况。
达标率=达标人数/总人数*100%"</t>
  </si>
  <si>
    <t>反映补助政策的宣传效果情况。
政策知晓度=调查中补助政策知晓人数/调查总人数*100%</t>
  </si>
  <si>
    <t xml:space="preserve">反映家长和学生对该项目的满意度调查
使用人员满意度=（对项目实施满意的使用人员/问卷调查人数）*100%
</t>
  </si>
  <si>
    <t xml:space="preserve">根据玉财教【2025】174号和通财【2025】322号文件，按照秋季大班人数统计，我校1所幼儿园收费标准为1400元/生·学期，摸底排查预计人数165人；3所幼儿园收费标准为1100元/生·学期，摸底排查预计人数175人；1所幼儿园收费标准为1000元/生·学期，摸底排查预计人数71人；1所幼儿园收费标准为600元/生·学期，预计人数30人，本次预计下达县级补助资金：36900元，支持地方补足普惠性资源短板，保证学前教育教学工作正常运转，促进教育发展，保证幼儿教师工资经费开支，使我校幼儿教师队伍的综合素质和专业技能得以提升，促进各学校教育协调发展，改善普惠性幼儿园办园条件，配备适宜的玩教具和图书。对能够辐射带动薄弱园开展科学保教的城市优质园和乡镇公办中心园给予支持。满足人民群众接受高质量、高水平教育的需求，确保免教育保育费资金合规使用达到100%，确保学生和家长满意度大于85%。使资金到位及时率达到100%。全面贯彻实施贫困学生资助体系，依法保障家庭经济困难学生平等受教育权，确保不让一名家庭经济困难学生因贫失学的工作目标，提高残疾儿童入学率，确保残疾儿童入学率为100%。						
						</t>
  </si>
  <si>
    <t xml:space="preserve">反映补助人数是否符合要求情况。
覆盖率=（覆盖学生人数/全部学生人数）*100%
</t>
  </si>
  <si>
    <t>免保育教育费资金使用合规程度</t>
  </si>
  <si>
    <t xml:space="preserve">反映免保育教育费资金使用合规程度的情况。
免保育教育费资金使用合规程度=免保育教育费资金使用合规程度/总合规程度*100%。
</t>
  </si>
  <si>
    <t xml:space="preserve">补助资金到位及时率 </t>
  </si>
  <si>
    <t xml:space="preserve">反映该项目资金是否根据资金文件及时拨付情况。
补助资金到位及时率 =（本期实际到位金额/本期应拨金额）*100%。
</t>
  </si>
  <si>
    <t xml:space="preserve">补助对象对政策的知晓度 </t>
  </si>
  <si>
    <t xml:space="preserve">反映超预算项目占比情况。
超预算项目比例=（总预算金额-实际预算金额）/总预算金额*100%。
</t>
  </si>
  <si>
    <t xml:space="preserve"> 学生及家长满意度</t>
  </si>
  <si>
    <t xml:space="preserve">反映学生及家长对项目实施的满意度。
使用人员满意度=（对项目实施满意的使用人员/问卷调查人数）*100%
</t>
  </si>
  <si>
    <t>巩固城乡义务教育经费保障机制，对农村义务教育学生提供营养膳食补助，改善农村义务教育学生营养状况。保障义务教育学校正常运转、完成教育教学活动和其他日常工作任务等方面，促进学校保教质量的提升和发展，促进教育优质均衡发展。</t>
  </si>
  <si>
    <t>供餐学校</t>
  </si>
  <si>
    <t>所</t>
  </si>
  <si>
    <t>反映供餐学校数量情况。</t>
  </si>
  <si>
    <t>物资验收合格率</t>
  </si>
  <si>
    <t>反映供应物资质量情况。
物资验收合格率=合格物资总金额/验收物资总金额*100%</t>
  </si>
  <si>
    <t xml:space="preserve">资金拨付及时率 </t>
  </si>
  <si>
    <t xml:space="preserve">反映该项目资金是否根据资金文件及时拨付情况。
资金拨付及时率=（本期实际拨付金额/本期应拨金额）*100%。
</t>
  </si>
  <si>
    <t>受益于该项目的学生覆盖率</t>
  </si>
  <si>
    <t xml:space="preserve">反映各社团参与活动人数达标。
受益人数覆盖率=总受益人数/总人数*100%
</t>
  </si>
  <si>
    <t xml:space="preserve">反映学生及家长对项目实施的满意度。
使用人员满意度=（对项目实施满意的使用人员/问卷调查人数）*100%
</t>
  </si>
  <si>
    <t xml:space="preserve">根据《关于印发玉溪市农村义务教育学生营养改善计划工作实施方案的通知》（玉政办发[2012]11号）要求，为农村学生提供营养膳食补助，改善农村义务教育阶段在校学生的营养状况，提高农村学生健康水平。减轻受助学生家庭经济负担，使学生安心学习，顺利完成学业。按精准识别、精准资助的要求，强化学生资助动态管理，实现“应助尽助”的目标，确保不让一名学生因贫失学，一户脱贫户因学返贫。巩固城乡义务教育经费保障机制，对农村义务教育学生提供营养膳食补助，改善农村义务教育学生营养状况。保障义务教育学校正常运转、完成教育教学活动和其他日常工作任务等方面，促进学校保教质量的提升和发展，促进教育优质均衡发展。确保补助人数≥3213人，使资金到位率≥90%，保证人均资助标准=1000元，使补助对象满意度≥85%，加大政策宣传力度，让补助对象知晓度不低于95%。
</t>
  </si>
  <si>
    <t>3213</t>
  </si>
  <si>
    <t xml:space="preserve">反映项目的开展规模情况。
</t>
  </si>
  <si>
    <t xml:space="preserve">反映项目资金的保障情况。
资金到位率=实际资金/应到位资金*100%
</t>
  </si>
  <si>
    <t xml:space="preserve">反映政策的落实宣传情况。
补助对象对政策知晓率=（知晓项目政策的人/问卷调查人员）*100%
</t>
  </si>
  <si>
    <t>元/学年</t>
  </si>
  <si>
    <t>岳桃芬、牟丽芝、普巧英、林美华、张翠英，林艳梅、李玉林、赵美芬、孙来英月补助标准728元，年补助标准8736元，9人合计78624元；郝丽华、马菊芬月补助标准967元，年补助标准11604元，2人合计23208元；总计101832元。</t>
  </si>
  <si>
    <t>11</t>
  </si>
  <si>
    <t>反映获补助对象认定的准确性情况。
获补对象准确率=抽检符合标准的补助对象数/抽检实际补助对象数*100%"</t>
  </si>
  <si>
    <t>反映发放单位及时发放补助资金的情况。
发放及时率=在时限内发放资金/应发放资金*100%"</t>
  </si>
  <si>
    <t>反映补助政策的宣传效果情况。
政策知晓率=调查中补助政策知晓人数/调查总人数*100%。</t>
  </si>
  <si>
    <t xml:space="preserve">1.根据玉政办发14号文件，参考通财260号，玉财教179号，以教育统计事业人数为依据，全面准确摸清义务教育家庭经济困难学生底数，确保国家资助政策执行到位。
2.资金用于资助县级以上教育行政部门审批设立的公办幼儿园在园家庭经济困难儿童，以及对提供普惠性、低收费服务的民办幼儿园家庭经济困难儿童进行资助，补助标准为：300元/生/年。今年秋季学期在园人数1077人，认定困难学生补助人数300人，预计下达县级资金2160元。确保困难儿童补助率达到100%且排查困难儿童覆盖率达100%，使困难儿童入学率提高到95%以上，做到家长及学生满意度都达到85%以上。
3.做好该项学生资助政策的宣传、咨询等工作。减轻学前教育经济贫困家庭负担，基本解决困难儿童入园难问题。年终汇总上报学生资助工作执行情况，并组织实施相关的绩效评价。
</t>
  </si>
  <si>
    <t xml:space="preserve">反映补助项目的开展情况.
</t>
  </si>
  <si>
    <t>反映家庭经济困难学生是否全覆盖情况。
覆盖率=被覆盖人数/总人数*100%</t>
  </si>
  <si>
    <t>反映资金需根据资金文件及时发放情况。
及时率=按时完成数/总任务数*100%</t>
  </si>
  <si>
    <t>提高困难儿童入园率</t>
  </si>
  <si>
    <t>反映困难儿童入园率是否逐年增长情况。
入园率=入园人数/适龄入园总人数*100%</t>
  </si>
  <si>
    <t>家长及学生满意度</t>
  </si>
  <si>
    <t>反映家长及学生对项目实施的满意度。
满意度=（对项目实施满意的使用人员/问卷调查人数）*100%</t>
  </si>
  <si>
    <t xml:space="preserve">根据玉政办发14号文件，预计下达资金以本年教育事业统计人数为依据，本年秋季我校义务教育人数3213人，补助标准720元/生·年，其中寄宿制学生预计有409，再补助300元/生·年，特殊教育学生数预计共10人，补助标准7000元/生·年，项目补助资金由中央、省、市、县共同承担，比例为中央：省：市：县分别为80:14:3.6:2.4，本次下达资金为县级补助资金，预计2026年公用经费县级资金下达60728.64元，其中寄宿生学生3528元、非寄宿制学生55520.64元、特殊教育学生1680元。生均公用经费保证正常开展教育教学工作，促进教育发展，保证教师培训经费的开支，使我校教师队伍的综合素质和专业技能得以提升，促进各学校教育协调发展，使教育质量得到更快提升，优质教育资源总量不断扩大，满足人民群众接受高质量、高水平教育的需求，确保学生和家长满意度大于85%。全面贯彻实施贫困学生资助体系，依法保障家庭经济困难学生平等受教育权，确保不让一名家庭经济困难学生因贫失学的工作目标，提高残疾儿童入学率，确保残疾儿童入学率为100%。学校确保该项目资金按时、足额到位，当年补助资金到位率达100%，并督促学校按规定使用，明确生均公用经费的支出范围，确保资金规范使用，督促学校加强管理，提高资金使用效益。
</t>
  </si>
  <si>
    <t>反映全部义务教育学生是否受助情况。
受助率=实际受助人数/总受助数*100%。</t>
  </si>
  <si>
    <t>反映教育工作的开展完成情况.
项目完成率=实际完成率/总任务数*100%。</t>
  </si>
  <si>
    <t>反映该项目资金需按照标准下达情况。
达标率=达标数/总数*100%。</t>
  </si>
  <si>
    <t>反映补助政策的知晓情况。
政策知晓度=知晓人数/总人数*100%。</t>
  </si>
  <si>
    <t>反映学生及家长对项目实施的满意度。
使用人员满意度=（对项目实施满意的使用人员/问卷调查人数）*100%</t>
  </si>
  <si>
    <t>根据玉政办发14号文件，参考通财260号，玉财教179号，以教育统计事业人数为依据，秋季我校义务教育人数3213人，经摸底排查，预计补助410人，其中寄宿制学生250人，非寄宿制160人，补助标准：寄宿制家庭经济困难学生(含脱贫家庭学生等9类学生）小学1250元/生·学年；非寄宿制家庭经济困难学生小学625元/生·学年。比例为中央：省：市：县分别为50%:35%:9%:6%，本次县级补助资金包括：寄宿制学生补助资金18750元，非寄宿制学生补助6000元，本次预计下达县级补助资金合计24750元。全面贯彻实施贫困学生资助体系，确保义务教育家庭经济困难学生生活补助覆盖率达90%以上，实现建档立卡贫困学生资助全覆盖，促进各学校教育协调发展，使教育质量得到更快提升，优质教育资源总量不断扩大，满足人民群众接受高质量、高水平教育的需求，确保学生和家长满意度大于85%。依法保障家庭经济困难学生平等受教育权，确保不让一名家庭经济困难学生因贫失学的工作目标，提高家庭经济困难学生入学率，确保家庭经济困难学生入学率为100%。学校确保该项目资金按时、足额到位，当年补助资金到位率达100%，并督促学校按规定使用，督促学校加强管理，提高资金使用效益。</t>
  </si>
  <si>
    <t>家庭经济困难补助人数</t>
  </si>
  <si>
    <t xml:space="preserve">反映家庭经济困难学生人数情况。
</t>
  </si>
  <si>
    <t>反映家庭经济困难学生是否全覆盖情况。
覆盖率=被覆盖人数/总人数*100%。</t>
  </si>
  <si>
    <t>反映该项目资金是否根据资金文件及时拨付情况。</t>
  </si>
  <si>
    <t>反映九年义务教育巩固率能否达到情况。
巩固率=实际巩固人数/总人数*100%。</t>
  </si>
  <si>
    <t>反映补助政策知晓情况。
政策知晓度=知晓人数/总人数*100%。</t>
  </si>
  <si>
    <t>根据玉政办发[2020]14号文件的相关要求，为全面贯彻实施贫困学生资助工作，2026年计划使用学前教育家庭资金困难幼儿资助专项资金完成以下具体工作并实现相关目标：
1.确保学前教育家庭经济困难学生生活补助覆盖率达90%以上，实现建档立卡贫困学生资助全覆盖。
2.促进各学校教育协调发展，使教育质量得到更快提升，优质教育资源总量不断扩大，满足人民群众接受高质量、高水平教育的需求，确保学生和家长满意度大于85%。
3.依法保障家庭经济困难学生平等受教育权，确保不让一名家庭经济困难学生因贫失学的工作目标，提高家庭经济困难学生入学率。
4.确保家庭经济困难学生入学率为100%，确保该项目资金按时、足额到位，当年补助资金到位率达100%，加强资金管理，提高资金使用效益。</t>
  </si>
  <si>
    <t>236</t>
  </si>
  <si>
    <t>学前经济困难学生生活补助覆盖率</t>
  </si>
  <si>
    <t>反映学生、家长对项目实施的满意度。
使用人员满意度=（对项目实施满意的使用人员/问卷调查人数）*100%。</t>
  </si>
  <si>
    <t>依据《国务院关于进一步完善城乡义务教育经费保障机制的通知》玉溪市人民政府办公室关于印发玉溪市教育领域财政事权和支出责任划分改革实施方案的通知。结合实际工作要求，2026年计划使用学生营养膳食专项资金完成以下具体工作并实现相应目标：
1.让全县所有义务教育学生享受营养改善计划补助。
2.加强对义务教育学生营养改善计划工作的组织领导。
3.加强学生资金管理，按时、足额将补助资金下拨到每一所义务教育阶段学校，确保全县所有农村义务教育学校的学生都享受到国家的营改善计划补助。
4.做好该项学生资助政策的宣传、咨询等工作。年终汇总上报学生资助工作执行情况，并组织实施相关的绩效评价。</t>
  </si>
  <si>
    <t>6940</t>
  </si>
  <si>
    <t xml:space="preserve">"反映项目资金的保障情况
资金到位率=实际资金/应到位资金*100%""
"
</t>
  </si>
  <si>
    <t xml:space="preserve">"反映补助政策的宣传效果情况。
政策知晓率=调查中补助政策知晓人数/调查总人数*100%"
</t>
  </si>
  <si>
    <t>根据玉政办发[2020]14号文件，预计下达资金以2026年教育事业统计人数为依据，2026年秋季我校义务教育人数6940人，补助标准720元/生·年，再补助300元/生·年，特殊教育学生数预计共11人，补助标准7000元/生·年，项目补助资金由中央、省、市、县共同承担，比例为中央：省：市：县分别为80:14:3.6:2.4，本次预计下达资金为县级补助资金，非寄宿制学生预计下达119923.2元，特殊教育经费1848元，本次县级预计下达资金合计119923.2元；质量指标：生均公用经费保证正常开展教育教学工作，促进教育发展，保证教师培训经费的开支，使我校教师队伍的综合素质和专业技能得以提升；社会效益指标和服务对象满意度指标：促进各学校教育协调发展，使教育质量得到更快提升，优质教育资源总量不断扩大，满足人民群众接受高质量、高水平教育的需求，确保学生和家长满意度大于85%。全面贯彻实施贫困学生资助体系，依法保障家庭经济困难学生平等受教育权，确保不让一名家庭经济困难学生因贫失学的工作目标，提高残疾儿童入学率，确保残疾儿童入学率为100%。学校确保该项目资金按时、足额到位，当年补助资金到位率达100%，并督促学校按规定使用，明确生均公用经费的支出范围，确保资金规范使用，督促学校加强管理，提高资金使用效益。</t>
  </si>
  <si>
    <t>反映受益服务对象对项目实施的满意度。
使用人员满意度=（对项目实施满意的使用人员/问卷调查人数）*100%</t>
  </si>
  <si>
    <t>根据支持学前教育发展资金管理办法及《国务院办公厅关于印发教育领域中央与地方财政事权和支出责任划分改革方案的通知》（国办发〔2019〕27号）文件的相关要求，为有效推进幼儿园的日常教育教学工作，2026年计划使用免保育教育专项资金完成以下具体工作并实现相应目标：
1.规范资金管理，合理的使用好经费，实现幼儿园的各项工作目标。
2.加强教师队伍培养，提升办园质量，推进幼儿园的持续发展。
3.提升社会及家长的满意度。</t>
  </si>
  <si>
    <t>632</t>
  </si>
  <si>
    <t xml:space="preserve">反映补助政策的宣传力度情况。即通过门户网站、报刊、通信、电视、户外广告等对补助政策进行宣传的次数。
</t>
  </si>
  <si>
    <t xml:space="preserve">"反映获补助对象认定的准确性情况。
获补对象准确率=抽检符合标准的补助对象数/抽检实际补助对象数*100%"
</t>
  </si>
  <si>
    <t xml:space="preserve">获补覆盖率=实际获得补助人数（企业数）/申请符合标准人数（企业数）*100%
</t>
  </si>
  <si>
    <t xml:space="preserve">反映补助有效降低受助企业平均成本的情况。
</t>
  </si>
  <si>
    <t xml:space="preserve">根据玉政办发[2020]14号文件，参考通财[2024]260号，玉财教【2024】179号，以2026年教育统计事业人数为依据，2026年秋季我校义务教育人数6940人，经摸底排查，2026年预计补助896人，，非寄宿制家庭经济难学生每学年625元/生。比例为中央：省：市：县分别为50%:35%:9%:6%，本次县级补助资金包括：非寄宿制学生补助33600元，本次预计下达县级补助资金合计33600元；质量指标：全面贯彻实施贫困学生资助体系，确保义务教育家庭经济困难学生生活补助覆盖率达90%以上，实现建档立卡贫困学生资助全覆盖；社会效益指标和服务对象满意度指标：促进各学校教育协调发展，使教育质量得到更快提升，优质教育资源总量不断扩大，满足人民群众接受高质量、高水平教育的需求，确保学生和家长满意度大于85%。依法保障家庭经济困难学生平等受教育权，确保不让一名家庭经济困难学生因贫失学的工作目标，提高家庭经济困难学生入学率，确保家庭经济困难学生入学率为100%。学校确保该项目资金按时、足额到位，当年补助资金到位率达100%，并督促学校按规定使用，督促学校加强管理，提高资金使用效益。						
</t>
  </si>
  <si>
    <t>896</t>
  </si>
  <si>
    <t xml:space="preserve">"反映各学校义务教育阶段学生（小学）家庭经济困难学生入学情况                                                  
义务教育阶段学生（小学）家庭经济困难学生入学率=农村贫困户、城市低保户、烈士子女、孤儿、残疾人家庭子女及随班就读的残疾儿童人数/在册登记农村贫困户、城市低保户、烈士子女、孤儿、残疾人家庭子女及随班就读的残疾儿童人数*100%"
</t>
  </si>
  <si>
    <t xml:space="preserve">"反映学生对项目实施的满意度。
使用人员满意度=（对项目实施满意的使用人员/问卷调查人数）*100%。"
</t>
  </si>
  <si>
    <t>根据玉政办发14号文件，预计下达资金以2026年教育事业统计人数为依据。2026年计划使用学前生均资金完成以下具体工作并实现相应目标：
1.确保不让一名家庭经济困难学生因贫失学的工作目标，提高残疾儿童入学率，确保残疾儿童入学率为100%。依法保障家庭经济困难学生平等受教育权.
2.确保该项目资金按时、足额到位，当年补助资金到位率达100%，并督促学校按规定使用，明确生均公用经费的支出范围，确保资金规范使用，督促学校加强管理，提高资金使用效益。						
3.确保正常开展教育教学工作，促进教育发展，保证教师培训经费的开支，使我校教师队伍的综合素质和专业技能得以提升。
4.促进各学校教育协调发展，使教育质量得到更快提升，优质教育资源总量不断扩大，满足人民群众接受高质量、高水平教育的需求，确保学生和家长满意度大于85%。</t>
  </si>
  <si>
    <t xml:space="preserve">"反映受益服务对象对项目实施的满意度。
使用人员满意度=（对项目实施满意的使用人员/问卷调查人数）*100%"
</t>
  </si>
  <si>
    <t>根据文件精神，从2026·年7月起，城镇农村户口遗属生活困难补助由956、693元/月调整到967、728元/月，我单位冯秀芬、戴美玉、胡云仙、溥传佑、张会英、黄华英、罗玉琼、胡应来、刘美琼共计9人,8人每月967元1人每月728元，2026年遗属补助项目申报101568元。</t>
  </si>
  <si>
    <t>救助对象人数（人次）</t>
  </si>
  <si>
    <t>反映应保尽保、应救尽救对象的人数（人次）情况。</t>
  </si>
  <si>
    <t>政策宣传单发放数量</t>
  </si>
  <si>
    <t>份</t>
  </si>
  <si>
    <t>反映补助政策宣传单的发放数量情况。</t>
  </si>
  <si>
    <t>救助对象认定准确率</t>
  </si>
  <si>
    <t>反映救助对象认定的准确情况。
救助对象认定准确率=抽检符合标准的救助对象数/抽检实际救助对象数*100%</t>
  </si>
  <si>
    <t>救助资金社会化发放率</t>
  </si>
  <si>
    <t>反映救助资金社会化发放的比例情况。
救助资金社会化发放率=采用社会化发放的救助资金额/发放救助资金总额*100%</t>
  </si>
  <si>
    <t>救助事项公示度</t>
  </si>
  <si>
    <t>反映救助事项在特定办事大厅、官网、媒体或其他渠道按规定进行公示的情况。
救助事项公示度=按规定公布事项数/按规定应公布事项数*100%</t>
  </si>
  <si>
    <t>救助发放及时率</t>
  </si>
  <si>
    <t>反映发放单位及时发放救助资金的情况。
救助发放及时率=时限内发放救助资金额/应发放救助资金额*100%</t>
  </si>
  <si>
    <t>反映救助政策的宣传效果情况。
政策知晓率=调查中救助政策知晓人数/调查总人数*100%</t>
  </si>
  <si>
    <t>救助对象满意度</t>
  </si>
  <si>
    <t>反映获救助对象的满意程度。
救助对象满意度=调查中满意和较满意的获救助人员数/调查总人数*100%</t>
  </si>
  <si>
    <t>根据账户专项资金，前年支出为1674428.19元，去年支出为1801680.79元，今年运转经费为1731825.7元，根据近三年的支出测算出平均数1735978.23元；义务教育营养改善计划学生数6940人*5元*200天=6940000元。根据市场价格的不定性上浮10%，测算出2026年账户专项资金共9543576元。</t>
  </si>
  <si>
    <t>9640</t>
  </si>
  <si>
    <t xml:space="preserve">反映补助带动人均增收的情况。
</t>
  </si>
  <si>
    <t>上度年单位自有资金包括课后服务费4035600元，保教费1964850元，本年度单位自有资金合计6000450元。</t>
  </si>
  <si>
    <t>反映获补助人员、企业的数量情况，也适用补贴、资助等形式的补助</t>
  </si>
  <si>
    <t>即通过门户网站、报刊、通信、电视、户外广告等对补助政策进行宣传的次数。</t>
  </si>
  <si>
    <t>获补对象准确率=抽检符合标准的补助对象数/抽检实际补助对象数*100%</t>
  </si>
  <si>
    <t>根据财政部，教育部要求和省政府的决定，资助对象为年满3—6岁的在园全部家庭经济困难的幼儿（孤儿、残疾家庭幼儿、烈士子女、父母丧失劳动能力幼儿、少数民族特困家庭幼儿和家庭遭受重大灾害或变故的幼儿）。2026年我园园学生465人，预计申请困难资助的学生140人，资助标准为300元/生、年，共计金额:42000元（叁万元整），其中县级补助资金：1008元。若资金下达后由幼儿园统一发放到家长银行卡上，并通知家长在规定时间内确认银行到账信息，并签名认可。按照公开、公正、公平的原则，将家庭经济困难资助政策、资助工作程序、资助对象及资助方式、标准等在幼儿园园务公开栏公布，接受广大教师、家长的监督。确保资助资金用于最急需的贫困幼儿。</t>
  </si>
  <si>
    <t>资助对象数</t>
  </si>
  <si>
    <t>反映学生人数资助完成情况，资助完成率=实际资助学生人数，实际资助学生人数应等于资助学生人数*100%。</t>
  </si>
  <si>
    <t>资助完成率</t>
  </si>
  <si>
    <t>资助完成率情况，实际资助人数/应资助人数*100%</t>
  </si>
  <si>
    <t>25</t>
  </si>
  <si>
    <t>受益家长满意度</t>
  </si>
  <si>
    <t>反映家长对项目实施的满意度。
使用人员满意度=（对该项目收益家长/问卷调查人数）*100%</t>
  </si>
  <si>
    <t>为贯彻落实党中央、国务院关于逐步推行免费学前教育的决策部署，促进学前教育普及普惠优先发展，根据《国务院办公厅关于逐步推行免费学前教育的意见》（国办发【2025】27号）文件，落实学前教育免保育教育费政策，有效降低教育成本，提高基本公共教育服务水平，办好普及普惠的人民满意教育。现按照《云南省幼儿园收费管理暂行办法实施细则》（云发改【2014】638号）文件中收费标准，申请2026年度大班免保育教育费县级补助经费预计18816元。本次专项补助经费主要用于我园教育教学与日常工作的正常运转，以保证幼儿园教育教学，提升办园水平，促进幼儿园的发展。资金使用做到专款专用，能有计划、合理地使用经费，厉行节约，量入为出，保证重点，规范管理，提高效益，真正达到勤俭办学的目的，将每一分钱都用在刀刃上。</t>
  </si>
  <si>
    <t>反映项目的获补人数=实补人数/应补人数*100%</t>
  </si>
  <si>
    <t>反映项目资金的保障情况
资金发放及时率=实际资金/应到位资金*100%</t>
  </si>
  <si>
    <t>受助家长满意度</t>
  </si>
  <si>
    <t>反映受助家长对项目实施的满意度，使用人员满意度=（对项目实施满意得使用人员/问卷调查人数）*100%</t>
  </si>
  <si>
    <t>根据玉政发【2011】159号（玉溪市人民政府关于加快学前教育发展的实施意见）文件的要求，建立学前教育生均公用经费补助机制，对具有办学资质、年检合格的学前教育机构用以代补的方式实行每生每年定补资金。为不断完善幼儿园硬件条件，保证幼儿园正常运转，加快发展通海县学前教育，推进幼儿教育现代化的必然要求，我们要确保后勤供给的充分和一致，缩小园所间的差距，为进入秀山幼儿园的每一个孩子提供公平而有质量的学前教育。项目的建设，一方面能为秀山幼儿园的所有幼儿提供优质的物质条件，另一方面，能够整体地提升幼儿园的办园质量和办园水平。
2026年预计分月用款：1-2月80000元，4月80000元,7月80000元，10月57600，合计297600元。</t>
  </si>
  <si>
    <t>在园幼儿获补数</t>
  </si>
  <si>
    <t>资金使用合规程度</t>
  </si>
  <si>
    <t>资金使用合规程度=实际获得补助人数（企业数）/申请符合标准人数（企业数）*100%</t>
  </si>
  <si>
    <t>反映师生对项目实施的满意度，使用人员满意度=（对项目实施满意得使用人员/问卷调查人数）*100%</t>
  </si>
  <si>
    <t>为幼儿膳食提供服务，按月按计划支付款项。</t>
  </si>
  <si>
    <t>完成项目数</t>
  </si>
  <si>
    <t>1.0</t>
  </si>
  <si>
    <t>反映项目开展情况：实际开展项目数/应开展项目数</t>
  </si>
  <si>
    <t>反映项目资金到位率=实际收款金额/应收金额</t>
  </si>
  <si>
    <t>反映项目实际受益人群的实际情况=实际入园幼儿人数/全园幼儿总人数</t>
  </si>
  <si>
    <t>受益人群营养达标率</t>
  </si>
  <si>
    <t>幼儿营养摄入按测算标准进行测算</t>
  </si>
  <si>
    <t>受益人群满意度=实际满意受益幼儿家长/应受益幼儿家长</t>
  </si>
  <si>
    <t>加强和规范我园对发放执教幼教退休教师待遇的相关工作，有效的按标准按月实施到位，经费实行专款专用，专账核算，不得挤占挪用资助资金，确保资助工作中不存在骗取、套取、虚报冒领等行为。计算标准：19人*1200元/月*12个月</t>
  </si>
  <si>
    <t>反映项目开展情况</t>
  </si>
  <si>
    <t>反映项目资金到位率=实际资金=应到位资金</t>
  </si>
  <si>
    <t>反映项目实际受益人群的实际情况=全部受益人群</t>
  </si>
  <si>
    <t>提高受益人群生活保障</t>
  </si>
  <si>
    <t>受益退休教师对项目实施满意度及持续度</t>
  </si>
  <si>
    <t>受益退休教师对项目实施满意度</t>
  </si>
  <si>
    <t>认真贯彻落实玉国资【2011】27号文件精神，认真做好执教幼教退休教师生活补贴预算工作，为妥善解决我市国有企业执教幼教退休教师待遇问题，认真落实玉国资【2011】27号文件精神，加强和规范我园对发放执教幼教退休教师待遇的相关工作，有效的按标准按月实施到位，经费实行专款专用，专账核算，不得挤占挪用资助资金，确保资助工作中不存在骗取、套取、虚报冒领等行为。</t>
  </si>
  <si>
    <t>空项目完成数</t>
  </si>
  <si>
    <t>反映项目资金到位率=实际资金/应到位资金</t>
  </si>
  <si>
    <t>反映项目实际受益人群的实际情况=实际受益人群/全部受益人群</t>
  </si>
  <si>
    <t>受益退休教师对项目实施满意度=实际满意人数/受益总人数</t>
  </si>
  <si>
    <t>做好项目监管，确保资金合理支出</t>
  </si>
  <si>
    <t>反映项目的开展情况</t>
  </si>
  <si>
    <t>专项项目的完成率</t>
  </si>
  <si>
    <t>反映教育工作的开展完成情况，教育发展专项项目的完成率=完成项目数</t>
  </si>
  <si>
    <t>反映项目资金的保障情况资金到位率=实际资金/应到位资金*100%</t>
  </si>
  <si>
    <t>&gt;</t>
  </si>
  <si>
    <t>反映项目实施受益人群或地区的现实情况，受益人群覆盖率=实际收益人群数/计划受益人群数</t>
  </si>
  <si>
    <t>反映师生对项目实施的满意度</t>
  </si>
  <si>
    <t>抓好体育训练工作，负责输送体育后备人才，本项目主要是用于体育活动组织费、青少年学生各项比赛补助、食宿费等</t>
  </si>
  <si>
    <t>保障少体校参加各项比赛项目</t>
  </si>
  <si>
    <t>个（项）</t>
  </si>
  <si>
    <t>反映参加各项比赛项目个数</t>
  </si>
  <si>
    <t>完成比赛时间</t>
  </si>
  <si>
    <t>12</t>
  </si>
  <si>
    <t>月</t>
  </si>
  <si>
    <t>反映2023年开展参赛项目的完成时间</t>
  </si>
  <si>
    <t>体育后备人才的培养人数</t>
  </si>
  <si>
    <t>150</t>
  </si>
  <si>
    <t>反映后备人才的培养人数</t>
  </si>
  <si>
    <t>身体素质的影响率</t>
  </si>
  <si>
    <t>反映青少年学生身体素质的影响率的大小</t>
  </si>
  <si>
    <t>比赛学生满意度</t>
  </si>
  <si>
    <t>反映青少年学生的满意度。</t>
  </si>
  <si>
    <t>根据《玉溪市人民政府办公室关于印发玉溪市教育领域财政事权和支出责任划分改革实施方案通知》。巩固城乡义务教育经费保障机制，对城乡义务教育困难学生提供生活补助，帮助家庭经济困难学生顺利就学，提升义务教育巩固率。做好该项学生资助政策的宣传、咨询等工作。年终汇总上报学生资助工作执行情况，并组织实施相关的绩效评价。共补助非寄宿制家庭经济困难学生85人，补助覆盖率达100%，补助对象政策知晓率和义务教育巩固率达95%，学生和家长满意度达96%。通过按时、足额发放学生困难补助资金，切实减轻学生家庭经济负担，促进教育公平，确保每一个残疾学生都能接受公平教育，获得自我发展的能力。</t>
  </si>
  <si>
    <t>初中非寄宿制学生困难补助人数</t>
  </si>
  <si>
    <t>37</t>
  </si>
  <si>
    <t>反映获补助对象的数量情况。</t>
  </si>
  <si>
    <t>小学非寄宿制学生困难补助人数</t>
  </si>
  <si>
    <t>48</t>
  </si>
  <si>
    <t>补助覆盖率</t>
  </si>
  <si>
    <t>反映覆盖范围是在校生全部人数，覆盖范围占在校生人数比例=（获补助人数/在校生总人数）*100%。</t>
  </si>
  <si>
    <t>反映补助政策的宣传效果情况。
政策知晓率=（调查中补助政策知晓人数/调查总人数）*100%。</t>
  </si>
  <si>
    <t>反映九年义务教育受教育人数，九年义务教育巩固率=（初中毕业班学生数/九年前小学一年级入学学生总数）*100%。</t>
  </si>
  <si>
    <t>学生和家长满意度</t>
  </si>
  <si>
    <t>96</t>
  </si>
  <si>
    <t>获补助受益学生和家长的满意程度，受益学生和家长满意度=（问卷调查合格人数/参与问卷调查人数）*100%。</t>
  </si>
  <si>
    <t>依据《国务院关于进一步完善城乡义务教育经费保障机制的通知》（国发〔2015〕67号）玉政办发〔2020〕14号_玉溪市人民政府办公室关于印发玉溪市教育领域财政事权和支出责任划分改革实施方案的通知。结合实际工作要求，2026年主要完成以下目标：补助人数达39人，补助标准达5元/人/天，补助对象政策知晓率和补助对象满意度达90%及以上，九年义务教育巩固率达95%及以上。加强资金管理，按时、足额拨付资金，确保所有农村义务教育的学生都享受到国家的营养改善计划补助。做好该项学生营养改善计划的宣传、咨询等工作。年终汇总上报营养改善计划工作执行情况，并组织实施相关的绩效评价。</t>
  </si>
  <si>
    <t>39</t>
  </si>
  <si>
    <t>人/天</t>
  </si>
  <si>
    <t>获补助受益学生和家长的满意程度，补助对象满意度=问卷调查合格人数/参与问卷调查人数*100%。</t>
  </si>
  <si>
    <t>合理、有效、规范使用捐赠资金，完善捐赠资金管理流程，确保捐赠资金的安全合理使用、提升使用绩效。通过购置教辅教具、开展教研教改等提升学校办学能力，保证教育教学正常开展，提升学校服务智力残疾儿童的能力。服务小学生达44人及以上，服务中学生达33人及以上，九年义务教育巩固率达95%及以上，受益学生及家长满意度达96%及以上。</t>
  </si>
  <si>
    <t>服务小学学生人数</t>
  </si>
  <si>
    <t>44</t>
  </si>
  <si>
    <t>反映服务学生人数的数量情况。</t>
  </si>
  <si>
    <t>服务初中学生人数</t>
  </si>
  <si>
    <t>33</t>
  </si>
  <si>
    <t>反映获补助对象受教育情况。九年义务教育功巩固率=毕业人数/入学人数*100%。</t>
  </si>
  <si>
    <t>足额下达义务教育生均公用经费专项资金。特殊教育学校和随班就读残疾学生按照每生每年6000元标准补助公用经费。本次义务教育生均公用经费专项资金为县级部分12240.00元，全部用于教师、学生用书和教学办公用品购置的基本教学保障支出。确保我校公用经费补助资金人数达到85人，初中阶段补助人数≧37人，小学阶段补助人数≧48人，经费覆盖率为100%，补助对象政策知晓率和九年义务教育巩固率达95%及以上，学生和家长满意度达96%及以上。能够有效保障学校安全和正常运转,不因资金而影响学校正常的教育教学秩序。</t>
  </si>
  <si>
    <t>小学阶段补助人数</t>
  </si>
  <si>
    <t>初中阶段补助人数</t>
  </si>
  <si>
    <t>反映补助人数占在校学生的比例。补助覆盖率=（获补助学生人数/在校生总人数）*100%。</t>
  </si>
  <si>
    <t>反映补助政策的宣传效果情况。补助对象对政策的知晓率=（抽样调查中补助政策知晓人数/抽样调查总人数）*100%。</t>
  </si>
  <si>
    <t xml:space="preserve">获补助受益学生和家长的满意程度，学生和家长满意度=（问卷调查合格人数/参与问卷调查人数）*100%。
</t>
  </si>
  <si>
    <t>预算06表</t>
  </si>
  <si>
    <t>2026年部门政府性基金预算支出预算表</t>
  </si>
  <si>
    <t>政府性基金预算支出</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</si>
  <si>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</si>
  <si>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</si>
  <si>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</si>
  <si>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</si>
  <si>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</si>
  <si>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</si>
  <si>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</si>
  <si>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</si>
  <si>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</si>
  <si>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</si>
  <si>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</si>
  <si>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</si>
  <si>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复印纸采购</t>
  </si>
  <si>
    <t>包</t>
  </si>
  <si>
    <t>会议费</t>
  </si>
  <si>
    <t>批</t>
  </si>
  <si>
    <t>设施设备</t>
  </si>
  <si>
    <t>房屋建筑物</t>
  </si>
  <si>
    <t>办公用桌（年级办公室用）</t>
  </si>
  <si>
    <t>套</t>
  </si>
  <si>
    <t>车辆维修和保养服务</t>
  </si>
  <si>
    <t>教学、实验椅凳</t>
  </si>
  <si>
    <t>把</t>
  </si>
  <si>
    <t>餐桌</t>
  </si>
  <si>
    <t>张</t>
  </si>
  <si>
    <t>教室用讲桌</t>
  </si>
  <si>
    <t>一体机采购</t>
  </si>
  <si>
    <t>台</t>
  </si>
  <si>
    <t>机动车报验服务</t>
  </si>
  <si>
    <t>复印纸</t>
  </si>
  <si>
    <t>教学实验用桌</t>
  </si>
  <si>
    <t>车辆加油、添加燃油服务</t>
  </si>
  <si>
    <t>体育器材采购（杠铃类）</t>
  </si>
  <si>
    <t>室外LED屏</t>
  </si>
  <si>
    <t>计算机（台式）</t>
  </si>
  <si>
    <t>车辆识别栅栏道闸</t>
  </si>
  <si>
    <t>体育器材采购（球类）</t>
  </si>
  <si>
    <t>业务用车加油款</t>
  </si>
  <si>
    <t>项</t>
  </si>
  <si>
    <t>学生宿舍高低床</t>
  </si>
  <si>
    <t>公务用车加油</t>
  </si>
  <si>
    <t>公务用车保险</t>
  </si>
  <si>
    <t>复印机</t>
  </si>
  <si>
    <t>油印室用纸</t>
  </si>
  <si>
    <t>箱</t>
  </si>
  <si>
    <t>打印机</t>
  </si>
  <si>
    <t>扫描仪</t>
  </si>
  <si>
    <t>公务用车维修</t>
  </si>
  <si>
    <t>办公电脑</t>
  </si>
  <si>
    <t>资料印刷</t>
  </si>
  <si>
    <t>空调机</t>
  </si>
  <si>
    <t>车辆加油</t>
  </si>
  <si>
    <t>学年</t>
  </si>
  <si>
    <t>车辆维修</t>
  </si>
  <si>
    <t>印刷服务</t>
  </si>
  <si>
    <t>车辆保险</t>
  </si>
  <si>
    <t>公务用车维修服务</t>
  </si>
  <si>
    <t>辆</t>
  </si>
  <si>
    <t>公务用车保险服务</t>
  </si>
  <si>
    <t>公务用车加油服务</t>
  </si>
  <si>
    <t>学校校车维修服务</t>
  </si>
  <si>
    <t>学校校车保险服务</t>
  </si>
  <si>
    <t>学校校车加油服务</t>
  </si>
  <si>
    <t>预算08表</t>
  </si>
  <si>
    <t>2026年部门政府购买服务预算表</t>
  </si>
  <si>
    <t>政府购买服务项目</t>
  </si>
  <si>
    <t>政府购买服务目录</t>
  </si>
  <si>
    <t>政府购买服务指导性目录代码</t>
  </si>
  <si>
    <r>
      <rPr>
        <sz val="10"/>
        <rFont val="宋体"/>
        <charset val="1"/>
      </rPr>
      <t>备注：通海县教育体育局</t>
    </r>
    <r>
      <rPr>
        <sz val="10"/>
        <rFont val="Arial"/>
        <charset val="1"/>
      </rPr>
      <t>2026</t>
    </r>
    <r>
      <rPr>
        <sz val="10"/>
        <rFont val="宋体"/>
        <charset val="1"/>
      </rPr>
      <t>年无政府购买服务预算</t>
    </r>
  </si>
  <si>
    <t>预算09-1表</t>
  </si>
  <si>
    <t>2026年对下转移支付预算表</t>
  </si>
  <si>
    <t>单位名称（项目）</t>
  </si>
  <si>
    <t>乡镇街道</t>
  </si>
  <si>
    <t>秀山</t>
  </si>
  <si>
    <t>九龙</t>
  </si>
  <si>
    <t>四街</t>
  </si>
  <si>
    <t>纳古</t>
  </si>
  <si>
    <t>河西</t>
  </si>
  <si>
    <t>杨广</t>
  </si>
  <si>
    <t>里山</t>
  </si>
  <si>
    <t>兴蒙</t>
  </si>
  <si>
    <t>高大</t>
  </si>
  <si>
    <t>13</t>
  </si>
  <si>
    <t>备注：通海县教育体育局2026年无对下转移支付预算</t>
  </si>
  <si>
    <t>预算09-2表</t>
  </si>
  <si>
    <t>2026年对下转移支付绩效目标表</t>
  </si>
  <si>
    <t>备注：通海县教育体育局2026年无对下转移支付绩效目标</t>
  </si>
  <si>
    <t>预算10表</t>
  </si>
  <si>
    <t>2026年新增资产配置表</t>
  </si>
  <si>
    <t>资产类别</t>
  </si>
  <si>
    <t>资产分类代码.名称</t>
  </si>
  <si>
    <t>资产名称</t>
  </si>
  <si>
    <t>财政部门批复数（元）</t>
  </si>
  <si>
    <t>单价</t>
  </si>
  <si>
    <t>A02 设备</t>
  </si>
  <si>
    <t>A02021003 A4黑白打印机</t>
  </si>
  <si>
    <t>A02020100 复印机</t>
  </si>
  <si>
    <t>总务处复印机</t>
  </si>
  <si>
    <t>A02010105 台式计算机</t>
  </si>
  <si>
    <t>各处室办公电脑</t>
  </si>
  <si>
    <t>A02021099 其他打印机</t>
  </si>
  <si>
    <t>各处室办公打印机</t>
  </si>
  <si>
    <t>办公用计算机</t>
  </si>
  <si>
    <t>复印件</t>
  </si>
  <si>
    <t>计算机</t>
  </si>
  <si>
    <t>A4黑白打印机</t>
  </si>
  <si>
    <t>A02021004 A4彩色打印机</t>
  </si>
  <si>
    <t>A4彩色打印机</t>
  </si>
  <si>
    <t>台式计算机</t>
  </si>
  <si>
    <t>A05 家具和用品</t>
  </si>
  <si>
    <t>A05010301 办公椅</t>
  </si>
  <si>
    <t>办公椅</t>
  </si>
  <si>
    <t>A02021001 A3黑白打印机</t>
  </si>
  <si>
    <t>A3黑白打印机</t>
  </si>
  <si>
    <t>台式电脑</t>
  </si>
  <si>
    <t>普通黑白复印机</t>
  </si>
  <si>
    <t xml:space="preserve"> A3黑白打印机</t>
  </si>
  <si>
    <t>办公室用电脑</t>
  </si>
  <si>
    <t>学校办公打印机</t>
  </si>
  <si>
    <t>学校复印件</t>
  </si>
  <si>
    <t>A02020400 多功能一体机</t>
  </si>
  <si>
    <t>多功能一体机</t>
  </si>
  <si>
    <t>高速黑白复印机</t>
  </si>
  <si>
    <t>A02021301 碎纸机</t>
  </si>
  <si>
    <t>碎纸机</t>
  </si>
  <si>
    <t>A05010201 办公桌</t>
  </si>
  <si>
    <t>一般人员办公桌</t>
  </si>
  <si>
    <t>A05010502 文件柜</t>
  </si>
  <si>
    <t>文件柜</t>
  </si>
  <si>
    <t>组</t>
  </si>
  <si>
    <t>A02010108 便携式计算机</t>
  </si>
  <si>
    <t>便携式计算机</t>
  </si>
  <si>
    <t>预算11表</t>
  </si>
  <si>
    <t>2026年上级补助项目支出预算表</t>
  </si>
  <si>
    <t>上级补助</t>
  </si>
  <si>
    <r>
      <rPr>
        <sz val="10"/>
        <rFont val="宋体"/>
        <charset val="1"/>
      </rPr>
      <t>备注：通海县教育体育局</t>
    </r>
    <r>
      <rPr>
        <sz val="10"/>
        <rFont val="Arial"/>
        <charset val="1"/>
      </rPr>
      <t>2026</t>
    </r>
    <r>
      <rPr>
        <sz val="10"/>
        <rFont val="宋体"/>
        <charset val="1"/>
      </rPr>
      <t>年无上级补助项目支出预算</t>
    </r>
  </si>
  <si>
    <t>预算12表</t>
  </si>
  <si>
    <t>2026年部门项目支出中期规划预算表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</si>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</sst>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8">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10"/>
      <name val="宋体"/>
      <charset val="1"/>
    </font>
    <font>
      <sz val="27"/>
      <name val="宋体"/>
      <charset val="134"/>
    </font>
    <font>
      <sz val="27"/>
      <name val="Calibri"/>
      <charset val="134"/>
    </font>
    <font>
      <sz val="11"/>
      <color rgb="FF000000"/>
      <name val="宋体"/>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top"/>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2" borderId="7"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5" fillId="0" borderId="0" applyNumberFormat="0" applyFill="0" applyBorder="0" applyAlignment="0" applyProtection="0">
      <alignment vertical="center"/>
    </xf>
    <xf numFmtId="0" fontId="26" fillId="3" borderId="10" applyNumberFormat="0" applyAlignment="0" applyProtection="0">
      <alignment vertical="center"/>
    </xf>
    <xf numFmtId="0" fontId="27" fillId="4" borderId="11" applyNumberFormat="0" applyAlignment="0" applyProtection="0">
      <alignment vertical="center"/>
    </xf>
    <xf numFmtId="0" fontId="28" fillId="4" borderId="10" applyNumberFormat="0" applyAlignment="0" applyProtection="0">
      <alignment vertical="center"/>
    </xf>
    <xf numFmtId="0" fontId="29" fillId="5" borderId="12" applyNumberFormat="0" applyAlignment="0" applyProtection="0">
      <alignment vertical="center"/>
    </xf>
    <xf numFmtId="0" fontId="30" fillId="0" borderId="13" applyNumberFormat="0" applyFill="0" applyAlignment="0" applyProtection="0">
      <alignment vertical="center"/>
    </xf>
    <xf numFmtId="0" fontId="31" fillId="0" borderId="14"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176" fontId="2" fillId="0" borderId="1">
      <alignment horizontal="right" vertical="center"/>
    </xf>
    <xf numFmtId="49" fontId="2" fillId="0" borderId="1">
      <alignment horizontal="left" vertical="center" wrapText="1"/>
    </xf>
    <xf numFmtId="176" fontId="2" fillId="0" borderId="1">
      <alignment horizontal="right" vertical="center"/>
    </xf>
    <xf numFmtId="177" fontId="2" fillId="0" borderId="1">
      <alignment horizontal="right" vertical="center"/>
    </xf>
    <xf numFmtId="178" fontId="2" fillId="0" borderId="1">
      <alignment horizontal="right" vertical="center"/>
    </xf>
    <xf numFmtId="179" fontId="2" fillId="0" borderId="1">
      <alignment horizontal="right" vertical="center"/>
    </xf>
    <xf numFmtId="10" fontId="2" fillId="0" borderId="1">
      <alignment horizontal="right" vertical="center"/>
    </xf>
    <xf numFmtId="180" fontId="2" fillId="0" borderId="1">
      <alignment horizontal="right" vertical="center"/>
    </xf>
    <xf numFmtId="0" fontId="2" fillId="0" borderId="0">
      <alignment vertical="top"/>
      <protection locked="0"/>
    </xf>
  </cellStyleXfs>
  <cellXfs count="80">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6" fontId="2" fillId="0" borderId="1" xfId="51" applyNumberFormat="1" applyFont="1" applyBorder="1">
      <alignment horizontal="right" vertical="center"/>
    </xf>
    <xf numFmtId="0" fontId="2" fillId="0" borderId="1" xfId="0" applyFont="1" applyBorder="1" applyAlignment="1">
      <alignment horizontal="center" vertical="center"/>
    </xf>
    <xf numFmtId="0" fontId="8" fillId="0" borderId="0" xfId="57" applyFont="1" applyFill="1" applyBorder="1" applyAlignment="1" applyProtection="1"/>
    <xf numFmtId="49" fontId="2" fillId="0" borderId="0" xfId="50" applyNumberFormat="1" applyFont="1" applyBorder="1">
      <alignment horizontal="left" vertical="center" wrapText="1"/>
    </xf>
    <xf numFmtId="49" fontId="2" fillId="0" borderId="0" xfId="50" applyNumberFormat="1" applyFont="1" applyBorder="1" applyAlignment="1">
      <alignment horizontal="right" vertical="center" wrapText="1"/>
    </xf>
    <xf numFmtId="49" fontId="9" fillId="0" borderId="0" xfId="0" applyNumberFormat="1" applyFont="1" applyBorder="1" applyAlignment="1">
      <alignment horizontal="center" vertical="center" wrapText="1"/>
    </xf>
    <xf numFmtId="49" fontId="4" fillId="0" borderId="1" xfId="50" applyNumberFormat="1" applyFont="1" applyBorder="1" applyAlignment="1">
      <alignment horizontal="center" vertical="center" wrapText="1"/>
    </xf>
    <xf numFmtId="49" fontId="2" fillId="0" borderId="1" xfId="50" applyNumberFormat="1" applyFont="1" applyBorder="1">
      <alignment horizontal="left" vertical="center" wrapText="1"/>
    </xf>
    <xf numFmtId="49" fontId="2" fillId="0" borderId="1" xfId="50" applyNumberFormat="1" applyFont="1" applyBorder="1" applyAlignment="1">
      <alignment horizontal="center" vertical="center" wrapText="1"/>
    </xf>
    <xf numFmtId="49" fontId="2" fillId="0" borderId="1" xfId="50" applyNumberFormat="1" applyFont="1" applyBorder="1" applyAlignment="1">
      <alignment horizontal="left" vertical="center" wrapText="1" indent="1"/>
    </xf>
    <xf numFmtId="49" fontId="9" fillId="0" borderId="0" xfId="50" applyNumberFormat="1" applyFont="1" applyBorder="1" applyAlignment="1">
      <alignment horizontal="center" vertical="center" wrapText="1"/>
    </xf>
    <xf numFmtId="0" fontId="10" fillId="0" borderId="0" xfId="0" applyFont="1" applyBorder="1" applyAlignment="1">
      <alignment horizontal="center" vertical="center"/>
    </xf>
    <xf numFmtId="49" fontId="2" fillId="0" borderId="0" xfId="50" applyNumberFormat="1" applyFont="1" applyBorder="1" applyAlignment="1">
      <alignment horizontal="center" vertical="center" wrapText="1"/>
    </xf>
    <xf numFmtId="0" fontId="1" fillId="0" borderId="0" xfId="57" applyFont="1" applyFill="1" applyBorder="1" applyAlignment="1" applyProtection="1"/>
    <xf numFmtId="49" fontId="6" fillId="0" borderId="1" xfId="0" applyNumberFormat="1" applyFont="1" applyBorder="1" applyAlignment="1">
      <alignment horizontal="center" vertical="center" wrapText="1"/>
    </xf>
    <xf numFmtId="0" fontId="11" fillId="0" borderId="2" xfId="57" applyFont="1" applyFill="1" applyBorder="1" applyAlignment="1" applyProtection="1">
      <alignment horizontal="center" vertical="center"/>
    </xf>
    <xf numFmtId="0" fontId="11" fillId="0" borderId="3" xfId="57" applyFont="1" applyFill="1" applyBorder="1" applyAlignment="1" applyProtection="1">
      <alignment horizontal="center" vertical="center"/>
    </xf>
    <xf numFmtId="49" fontId="3" fillId="0" borderId="0" xfId="50" applyNumberFormat="1" applyFont="1" applyBorder="1" applyAlignment="1">
      <alignment horizontal="center" vertical="center" wrapText="1"/>
    </xf>
    <xf numFmtId="49" fontId="6" fillId="0" borderId="1" xfId="50" applyNumberFormat="1" applyFont="1" applyBorder="1" applyAlignment="1">
      <alignment horizontal="center" vertical="center" wrapText="1"/>
    </xf>
    <xf numFmtId="180" fontId="6" fillId="0" borderId="1" xfId="56"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176" fontId="2" fillId="0" borderId="1" xfId="0" applyNumberFormat="1" applyFont="1" applyBorder="1" applyAlignment="1">
      <alignment horizontal="right" vertical="center" wrapText="1"/>
    </xf>
    <xf numFmtId="49" fontId="12" fillId="0" borderId="0" xfId="50" applyNumberFormat="1" applyFont="1" applyBorder="1" applyAlignment="1">
      <alignment horizontal="right" vertical="center" wrapText="1"/>
    </xf>
    <xf numFmtId="49" fontId="13" fillId="0" borderId="0" xfId="50"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2" fillId="0" borderId="1" xfId="50" applyNumberFormat="1" applyFont="1" applyBorder="1">
      <alignment horizontal="left" vertical="center" wrapText="1"/>
    </xf>
    <xf numFmtId="176" fontId="2" fillId="0" borderId="1" xfId="50" applyNumberFormat="1" applyFont="1" applyBorder="1" applyAlignment="1">
      <alignment horizontal="right" vertical="center" wrapText="1"/>
    </xf>
    <xf numFmtId="176" fontId="2" fillId="0" borderId="1" xfId="50"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6" fillId="0" borderId="1" xfId="0" applyFont="1" applyBorder="1" applyAlignment="1">
      <alignment horizontal="center" vertical="center"/>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2" fillId="0" borderId="1" xfId="0" applyFont="1" applyBorder="1" applyAlignment="1">
      <alignment horizontal="center" vertical="center" wrapText="1"/>
    </xf>
    <xf numFmtId="176" fontId="2" fillId="0" borderId="1" xfId="0" applyNumberFormat="1" applyFont="1" applyBorder="1" applyAlignment="1">
      <alignment horizontal="right" vertical="center"/>
    </xf>
    <xf numFmtId="176" fontId="2" fillId="0" borderId="1" xfId="0" applyNumberFormat="1" applyFont="1" applyBorder="1" applyAlignment="1">
      <alignment horizontal="left" vertical="center" wrapText="1"/>
    </xf>
    <xf numFmtId="176" fontId="2" fillId="0" borderId="1" xfId="50" applyNumberFormat="1" applyFont="1" applyBorder="1">
      <alignment horizontal="left" vertical="center" wrapText="1"/>
    </xf>
    <xf numFmtId="0" fontId="13" fillId="0" borderId="0" xfId="0" applyFont="1" applyAlignment="1">
      <alignment horizontal="center" vertical="center"/>
    </xf>
    <xf numFmtId="0" fontId="7" fillId="0" borderId="0" xfId="0" applyFont="1" applyAlignment="1"/>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5" fillId="0" borderId="1" xfId="0" applyFont="1" applyBorder="1" applyAlignment="1">
      <alignment horizontal="left" vertical="center" indent="1"/>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15" fillId="0" borderId="0" xfId="0" applyFont="1" applyAlignment="1">
      <alignment horizontal="center" vertical="center"/>
    </xf>
    <xf numFmtId="0" fontId="2" fillId="0" borderId="2" xfId="0" applyFont="1" applyBorder="1" applyAlignment="1">
      <alignment horizontal="left" vertical="center"/>
    </xf>
    <xf numFmtId="0" fontId="12" fillId="0" borderId="2" xfId="0" applyFont="1" applyBorder="1" applyAlignment="1">
      <alignment horizontal="center" vertical="center"/>
    </xf>
    <xf numFmtId="176" fontId="12" fillId="0" borderId="1" xfId="0" applyNumberFormat="1" applyFont="1" applyBorder="1" applyAlignment="1">
      <alignment horizontal="right" vertical="center"/>
    </xf>
    <xf numFmtId="0" fontId="12" fillId="0" borderId="1" xfId="0" applyFont="1" applyBorder="1" applyAlignment="1">
      <alignment horizontal="center" vertical="center"/>
    </xf>
    <xf numFmtId="0" fontId="6" fillId="0" borderId="5" xfId="0" applyFont="1" applyBorder="1" applyAlignment="1">
      <alignment horizontal="center" vertical="center" wrapText="1"/>
    </xf>
    <xf numFmtId="0" fontId="1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6" xfId="0" applyFont="1" applyBorder="1" applyAlignment="1">
      <alignment horizontal="center" vertical="center"/>
    </xf>
    <xf numFmtId="0" fontId="16" fillId="0" borderId="6" xfId="0" applyFont="1" applyBorder="1" applyAlignment="1">
      <alignment horizontal="center" vertical="center"/>
    </xf>
    <xf numFmtId="0" fontId="7" fillId="0" borderId="4" xfId="0" applyFont="1" applyBorder="1" applyAlignment="1">
      <alignment horizontal="center" vertical="center"/>
    </xf>
    <xf numFmtId="0" fontId="12" fillId="0" borderId="2" xfId="0" applyFont="1" applyBorder="1" applyAlignment="1">
      <alignment horizontal="left" vertical="center"/>
    </xf>
    <xf numFmtId="0" fontId="12" fillId="0" borderId="1" xfId="0" applyFont="1" applyBorder="1" applyAlignment="1">
      <alignment horizontal="left"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workbookViewId="0">
      <selection activeCell="B28" sqref="B28"/>
    </sheetView>
  </sheetViews>
  <sheetFormatPr defaultColWidth="8.85" defaultRowHeight="15" customHeight="1" outlineLevelCol="3"/>
  <cols>
    <col min="1" max="4" width="35.7083333333333" customWidth="1"/>
  </cols>
  <sheetData>
    <row r="1" ht="18.75" customHeight="1" spans="1:4">
      <c r="A1" s="1"/>
      <c r="B1" s="1"/>
      <c r="C1" s="1"/>
      <c r="D1" s="5" t="s">
        <v>0</v>
      </c>
    </row>
    <row r="2" ht="45" customHeight="1" spans="1:4">
      <c r="A2" s="3" t="s">
        <v>1</v>
      </c>
      <c r="B2" s="3"/>
      <c r="C2" s="3"/>
      <c r="D2" s="3"/>
    </row>
    <row r="3" ht="18.75" customHeight="1" spans="1:4">
      <c r="A3" s="4" t="str">
        <f>"单位名称："&amp;"通海县教育体育局"</f>
        <v>单位名称：通海县教育体育局</v>
      </c>
      <c r="B3" s="4"/>
      <c r="C3" s="67"/>
      <c r="D3" s="5" t="s">
        <v>2</v>
      </c>
    </row>
    <row r="4" ht="22.5" customHeight="1" spans="1:4">
      <c r="A4" s="7" t="s">
        <v>3</v>
      </c>
      <c r="B4" s="7"/>
      <c r="C4" s="7" t="s">
        <v>4</v>
      </c>
      <c r="D4" s="7"/>
    </row>
    <row r="5" ht="18.75" customHeight="1" spans="1:4">
      <c r="A5" s="7" t="s">
        <v>5</v>
      </c>
      <c r="B5" s="7" t="s">
        <v>6</v>
      </c>
      <c r="C5" s="7" t="s">
        <v>7</v>
      </c>
      <c r="D5" s="7" t="s">
        <v>6</v>
      </c>
    </row>
    <row r="6" ht="18.75" customHeight="1" spans="1:4">
      <c r="A6" s="7"/>
      <c r="B6" s="7"/>
      <c r="C6" s="7"/>
      <c r="D6" s="7"/>
    </row>
    <row r="7" ht="22.5" customHeight="1" spans="1:4">
      <c r="A7" s="14" t="s">
        <v>8</v>
      </c>
      <c r="B7" s="16">
        <v>578639912.52</v>
      </c>
      <c r="C7" s="14" t="str">
        <f>"一"&amp;"、"&amp;"教育支出"</f>
        <v>一、教育支出</v>
      </c>
      <c r="D7" s="16">
        <v>529454786.69</v>
      </c>
    </row>
    <row r="8" ht="22.5" customHeight="1" spans="1:4">
      <c r="A8" s="14" t="s">
        <v>9</v>
      </c>
      <c r="B8" s="16">
        <v>12000000</v>
      </c>
      <c r="C8" s="14" t="str">
        <f>"二"&amp;"、"&amp;"文化旅游体育与传媒支出"</f>
        <v>二、文化旅游体育与传媒支出</v>
      </c>
      <c r="D8" s="16">
        <v>1205040.64</v>
      </c>
    </row>
    <row r="9" ht="22.5" customHeight="1" spans="1:4">
      <c r="A9" s="14" t="s">
        <v>10</v>
      </c>
      <c r="B9" s="16"/>
      <c r="C9" s="14" t="str">
        <f>"三"&amp;"、"&amp;"社会保障和就业支出"</f>
        <v>三、社会保障和就业支出</v>
      </c>
      <c r="D9" s="16">
        <v>77974390.46</v>
      </c>
    </row>
    <row r="10" ht="22.5" customHeight="1" spans="1:4">
      <c r="A10" s="14" t="s">
        <v>11</v>
      </c>
      <c r="B10" s="16">
        <v>3098452</v>
      </c>
      <c r="C10" s="14" t="str">
        <f>"四"&amp;"、"&amp;"卫生健康支出"</f>
        <v>四、卫生健康支出</v>
      </c>
      <c r="D10" s="16">
        <v>49749626.53</v>
      </c>
    </row>
    <row r="11" ht="22.5" customHeight="1" spans="1:4">
      <c r="A11" s="14" t="s">
        <v>12</v>
      </c>
      <c r="B11" s="16">
        <v>115005442.52</v>
      </c>
      <c r="C11" s="14" t="str">
        <f>"五"&amp;"、"&amp;"城乡社区支出"</f>
        <v>五、城乡社区支出</v>
      </c>
      <c r="D11" s="16">
        <v>12000000</v>
      </c>
    </row>
    <row r="12" ht="22.5" customHeight="1" spans="1:4">
      <c r="A12" s="14" t="s">
        <v>13</v>
      </c>
      <c r="B12" s="16"/>
      <c r="C12" s="14" t="str">
        <f>"六"&amp;"、"&amp;"住房保障支出"</f>
        <v>六、住房保障支出</v>
      </c>
      <c r="D12" s="16">
        <v>38359962.72</v>
      </c>
    </row>
    <row r="13" ht="22.5" customHeight="1" spans="1:4">
      <c r="A13" s="14" t="s">
        <v>14</v>
      </c>
      <c r="B13" s="16">
        <v>4546058</v>
      </c>
      <c r="C13" s="14"/>
      <c r="D13" s="16"/>
    </row>
    <row r="14" ht="22.5" customHeight="1" spans="1:4">
      <c r="A14" s="14" t="s">
        <v>15</v>
      </c>
      <c r="B14" s="16"/>
      <c r="C14" s="14"/>
      <c r="D14" s="16"/>
    </row>
    <row r="15" ht="22.5" customHeight="1" spans="1:4">
      <c r="A15" s="68" t="s">
        <v>16</v>
      </c>
      <c r="B15" s="16"/>
      <c r="C15" s="71"/>
      <c r="D15" s="16"/>
    </row>
    <row r="16" ht="22.5" customHeight="1" spans="1:4">
      <c r="A16" s="68" t="s">
        <v>17</v>
      </c>
      <c r="B16" s="16">
        <v>110459384.52</v>
      </c>
      <c r="C16" s="71"/>
      <c r="D16" s="16"/>
    </row>
    <row r="17" ht="22.5" customHeight="1" spans="1:4">
      <c r="A17" s="68"/>
      <c r="B17" s="16"/>
      <c r="C17" s="71"/>
      <c r="D17" s="16"/>
    </row>
    <row r="18" ht="22.5" customHeight="1" spans="1:4">
      <c r="A18" s="69" t="s">
        <v>18</v>
      </c>
      <c r="B18" s="70">
        <v>708743807.04</v>
      </c>
      <c r="C18" s="71" t="s">
        <v>19</v>
      </c>
      <c r="D18" s="70">
        <v>708743807.04</v>
      </c>
    </row>
    <row r="19" ht="22.5" customHeight="1" spans="1:4">
      <c r="A19" s="78" t="s">
        <v>20</v>
      </c>
      <c r="B19" s="16"/>
      <c r="C19" s="79" t="s">
        <v>21</v>
      </c>
      <c r="D19" s="52"/>
    </row>
    <row r="20" ht="22.5" customHeight="1" spans="1:4">
      <c r="A20" s="68" t="s">
        <v>22</v>
      </c>
      <c r="B20" s="70"/>
      <c r="C20" s="68" t="s">
        <v>22</v>
      </c>
      <c r="D20" s="70"/>
    </row>
    <row r="21" ht="22.5" customHeight="1" spans="1:4">
      <c r="A21" s="68" t="s">
        <v>23</v>
      </c>
      <c r="B21" s="70"/>
      <c r="C21" s="68" t="s">
        <v>24</v>
      </c>
      <c r="D21" s="70"/>
    </row>
    <row r="22" ht="22.5" customHeight="1" spans="1:4">
      <c r="A22" s="69" t="s">
        <v>25</v>
      </c>
      <c r="B22" s="70">
        <v>708743807.04</v>
      </c>
      <c r="C22" s="71" t="s">
        <v>26</v>
      </c>
      <c r="D22" s="70">
        <v>708743807.04</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1"/>
  <sheetViews>
    <sheetView showZeros="0" workbookViewId="0">
      <selection activeCell="A1" sqref="A1"/>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44" t="s">
        <v>2035</v>
      </c>
    </row>
    <row r="2" ht="37.5" customHeight="1" spans="1:6">
      <c r="A2" s="3" t="s">
        <v>2036</v>
      </c>
      <c r="B2" s="3"/>
      <c r="C2" s="3"/>
      <c r="D2" s="3"/>
      <c r="E2" s="3"/>
      <c r="F2" s="3"/>
    </row>
    <row r="3" ht="18.75" customHeight="1" spans="1:6">
      <c r="A3" s="45" t="str">
        <f>"单位名称："&amp;"通海县教育体育局"</f>
        <v>单位名称：通海县教育体育局</v>
      </c>
      <c r="B3" s="45"/>
      <c r="C3" s="45"/>
      <c r="D3" s="46"/>
      <c r="E3" s="46"/>
      <c r="F3" s="47" t="s">
        <v>29</v>
      </c>
    </row>
    <row r="4" ht="18.75" customHeight="1" spans="1:6">
      <c r="A4" s="12" t="s">
        <v>224</v>
      </c>
      <c r="B4" s="12" t="s">
        <v>108</v>
      </c>
      <c r="C4" s="12" t="s">
        <v>109</v>
      </c>
      <c r="D4" s="48" t="s">
        <v>2037</v>
      </c>
      <c r="E4" s="48"/>
      <c r="F4" s="48"/>
    </row>
    <row r="5" ht="18.75" customHeight="1" spans="1:6">
      <c r="A5" s="12" t="s">
        <v>108</v>
      </c>
      <c r="B5" s="12" t="s">
        <v>108</v>
      </c>
      <c r="C5" s="12" t="s">
        <v>109</v>
      </c>
      <c r="D5" s="48" t="s">
        <v>34</v>
      </c>
      <c r="E5" s="48" t="s">
        <v>112</v>
      </c>
      <c r="F5" s="48" t="s">
        <v>113</v>
      </c>
    </row>
    <row r="6" ht="18.75" customHeight="1" spans="1:6">
      <c r="A6" s="13" t="s">
        <v>46</v>
      </c>
      <c r="B6" s="13">
        <v>2</v>
      </c>
      <c r="C6" s="13">
        <v>3</v>
      </c>
      <c r="D6" s="13" t="s">
        <v>49</v>
      </c>
      <c r="E6" s="13" t="s">
        <v>50</v>
      </c>
      <c r="F6" s="13" t="s">
        <v>51</v>
      </c>
    </row>
    <row r="7" ht="20.25" customHeight="1" spans="1:6">
      <c r="A7" s="15" t="s">
        <v>56</v>
      </c>
      <c r="B7" s="15"/>
      <c r="C7" s="15"/>
      <c r="D7" s="16">
        <v>12000000</v>
      </c>
      <c r="E7" s="16"/>
      <c r="F7" s="16">
        <v>12000000</v>
      </c>
    </row>
    <row r="8" ht="20.25" customHeight="1" spans="1:6">
      <c r="A8" s="49" t="s">
        <v>56</v>
      </c>
      <c r="B8" s="15" t="s">
        <v>184</v>
      </c>
      <c r="C8" s="15" t="s">
        <v>185</v>
      </c>
      <c r="D8" s="16">
        <v>12000000</v>
      </c>
      <c r="E8" s="16"/>
      <c r="F8" s="16">
        <v>12000000</v>
      </c>
    </row>
    <row r="9" ht="20.25" customHeight="1" spans="1:6">
      <c r="A9" s="49" t="s">
        <v>56</v>
      </c>
      <c r="B9" s="49" t="s">
        <v>186</v>
      </c>
      <c r="C9" s="49" t="s">
        <v>187</v>
      </c>
      <c r="D9" s="16">
        <v>12000000</v>
      </c>
      <c r="E9" s="16"/>
      <c r="F9" s="16">
        <v>12000000</v>
      </c>
    </row>
    <row r="10" ht="20.25" customHeight="1" spans="1:6">
      <c r="A10" s="49" t="s">
        <v>56</v>
      </c>
      <c r="B10" s="50" t="s">
        <v>188</v>
      </c>
      <c r="C10" s="50" t="s">
        <v>189</v>
      </c>
      <c r="D10" s="16">
        <v>12000000</v>
      </c>
      <c r="E10" s="16"/>
      <c r="F10" s="16">
        <v>12000000</v>
      </c>
    </row>
    <row r="11" ht="20.25" customHeight="1" spans="1:6">
      <c r="A11" s="51" t="s">
        <v>196</v>
      </c>
      <c r="B11" s="51"/>
      <c r="C11" s="51"/>
      <c r="D11" s="52">
        <v>12000000</v>
      </c>
      <c r="E11" s="52"/>
      <c r="F11" s="52">
        <v>12000000</v>
      </c>
    </row>
  </sheetData>
  <mergeCells count="7">
    <mergeCell ref="A2:F2"/>
    <mergeCell ref="A3:C3"/>
    <mergeCell ref="D4:F4"/>
    <mergeCell ref="A11:C11"/>
    <mergeCell ref="A4:A5"/>
    <mergeCell ref="B4:B5"/>
    <mergeCell ref="C4:C5"/>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66"/>
  <sheetViews>
    <sheetView showZeros="0" topLeftCell="A11" workbookViewId="0">
      <selection activeCell="D24" sqref="D24"/>
    </sheetView>
  </sheetViews>
  <sheetFormatPr defaultColWidth="8.85" defaultRowHeight="15" customHeight="1"/>
  <cols>
    <col min="1" max="1" width="32.9916666666667" customWidth="1"/>
    <col min="2" max="2" width="31.2833333333333" customWidth="1"/>
    <col min="3" max="3" width="31.4166666666667" customWidth="1"/>
    <col min="4" max="4" width="11.4166666666667" customWidth="1"/>
    <col min="5" max="7" width="16.2833333333333" customWidth="1"/>
    <col min="8" max="11" width="16.4166666666667" customWidth="1"/>
    <col min="12" max="17" width="16.2833333333333" customWidth="1"/>
  </cols>
  <sheetData>
    <row r="1" customHeight="1" spans="1:17">
      <c r="A1" s="38"/>
      <c r="B1" s="38"/>
      <c r="C1" s="38"/>
      <c r="D1" s="38"/>
      <c r="E1" s="38"/>
      <c r="F1" s="38"/>
      <c r="G1" s="38"/>
      <c r="H1" s="38"/>
      <c r="I1" s="38"/>
      <c r="J1" s="38"/>
      <c r="K1" s="38"/>
      <c r="L1" s="38"/>
      <c r="M1" s="38"/>
      <c r="N1" s="38"/>
      <c r="O1" s="38"/>
      <c r="P1" s="38"/>
      <c r="Q1" s="20" t="s">
        <v>2038</v>
      </c>
    </row>
    <row r="2" ht="45" customHeight="1" spans="1:17">
      <c r="A2" s="33" t="s">
        <v>2039</v>
      </c>
      <c r="B2" s="33"/>
      <c r="C2" s="33"/>
      <c r="D2" s="33"/>
      <c r="E2" s="33"/>
      <c r="F2" s="33"/>
      <c r="G2" s="33"/>
      <c r="H2" s="33"/>
      <c r="I2" s="33"/>
      <c r="J2" s="33"/>
      <c r="K2" s="33"/>
      <c r="L2" s="33"/>
      <c r="M2" s="33"/>
      <c r="N2" s="39"/>
      <c r="O2" s="39"/>
      <c r="P2" s="39"/>
      <c r="Q2" s="39"/>
    </row>
    <row r="3" ht="20.25" customHeight="1" spans="1:17">
      <c r="A3" s="19" t="str">
        <f>"单位名称："&amp;"通海县教育体育局"</f>
        <v>单位名称：通海县教育体育局</v>
      </c>
      <c r="B3" s="19"/>
      <c r="C3" s="19"/>
      <c r="D3" s="19"/>
      <c r="E3" s="19"/>
      <c r="F3" s="19"/>
      <c r="G3" s="19"/>
      <c r="H3" s="19"/>
      <c r="I3" s="19"/>
      <c r="J3" s="19"/>
      <c r="K3" s="19"/>
      <c r="L3" s="19"/>
      <c r="M3" s="19"/>
      <c r="N3" s="19"/>
      <c r="O3" s="19"/>
      <c r="P3" s="19"/>
      <c r="Q3" s="20" t="s">
        <v>29</v>
      </c>
    </row>
    <row r="4" ht="20.25" customHeight="1" spans="1:17">
      <c r="A4" s="22" t="s">
        <v>2040</v>
      </c>
      <c r="B4" s="22" t="s">
        <v>2041</v>
      </c>
      <c r="C4" s="22" t="s">
        <v>2042</v>
      </c>
      <c r="D4" s="22" t="s">
        <v>2043</v>
      </c>
      <c r="E4" s="22" t="s">
        <v>2044</v>
      </c>
      <c r="F4" s="22" t="s">
        <v>2045</v>
      </c>
      <c r="G4" s="22" t="s">
        <v>231</v>
      </c>
      <c r="H4" s="22"/>
      <c r="I4" s="22"/>
      <c r="J4" s="22"/>
      <c r="K4" s="22"/>
      <c r="L4" s="22"/>
      <c r="M4" s="22"/>
      <c r="N4" s="22"/>
      <c r="O4" s="22"/>
      <c r="P4" s="22"/>
      <c r="Q4" s="22"/>
    </row>
    <row r="5" ht="20.25" customHeight="1" spans="1:17">
      <c r="A5" s="22" t="s">
        <v>2046</v>
      </c>
      <c r="B5" s="22" t="s">
        <v>2041</v>
      </c>
      <c r="C5" s="22" t="s">
        <v>2042</v>
      </c>
      <c r="D5" s="22" t="s">
        <v>2043</v>
      </c>
      <c r="E5" s="22" t="s">
        <v>2044</v>
      </c>
      <c r="F5" s="22" t="s">
        <v>2045</v>
      </c>
      <c r="G5" s="22" t="s">
        <v>32</v>
      </c>
      <c r="H5" s="22" t="s">
        <v>35</v>
      </c>
      <c r="I5" s="22" t="s">
        <v>2047</v>
      </c>
      <c r="J5" s="22" t="s">
        <v>2048</v>
      </c>
      <c r="K5" s="22" t="s">
        <v>38</v>
      </c>
      <c r="L5" s="22" t="s">
        <v>2049</v>
      </c>
      <c r="M5" s="22" t="s">
        <v>111</v>
      </c>
      <c r="N5" s="22"/>
      <c r="O5" s="22"/>
      <c r="P5" s="22"/>
      <c r="Q5" s="22"/>
    </row>
    <row r="6" ht="32.4" customHeight="1" spans="1:17">
      <c r="A6" s="22"/>
      <c r="B6" s="22"/>
      <c r="C6" s="22"/>
      <c r="D6" s="22"/>
      <c r="E6" s="22"/>
      <c r="F6" s="22"/>
      <c r="G6" s="22"/>
      <c r="H6" s="22" t="s">
        <v>34</v>
      </c>
      <c r="I6" s="22"/>
      <c r="J6" s="22"/>
      <c r="K6" s="22"/>
      <c r="L6" s="22" t="s">
        <v>34</v>
      </c>
      <c r="M6" s="22" t="s">
        <v>41</v>
      </c>
      <c r="N6" s="22" t="s">
        <v>42</v>
      </c>
      <c r="O6" s="40" t="s">
        <v>43</v>
      </c>
      <c r="P6" s="40" t="s">
        <v>44</v>
      </c>
      <c r="Q6" s="40" t="s">
        <v>45</v>
      </c>
    </row>
    <row r="7" ht="20.25" customHeight="1" spans="1:17">
      <c r="A7" s="36">
        <v>1</v>
      </c>
      <c r="B7" s="36">
        <v>2</v>
      </c>
      <c r="C7" s="36">
        <v>3</v>
      </c>
      <c r="D7" s="36">
        <v>4</v>
      </c>
      <c r="E7" s="36">
        <v>5</v>
      </c>
      <c r="F7" s="36">
        <v>6</v>
      </c>
      <c r="G7" s="36">
        <v>7</v>
      </c>
      <c r="H7" s="36">
        <v>8</v>
      </c>
      <c r="I7" s="36">
        <v>9</v>
      </c>
      <c r="J7" s="36">
        <v>10</v>
      </c>
      <c r="K7" s="36">
        <v>11</v>
      </c>
      <c r="L7" s="36">
        <v>12</v>
      </c>
      <c r="M7" s="36">
        <v>13</v>
      </c>
      <c r="N7" s="36">
        <v>14</v>
      </c>
      <c r="O7" s="36">
        <v>15</v>
      </c>
      <c r="P7" s="36">
        <v>16</v>
      </c>
      <c r="Q7" s="36">
        <v>17</v>
      </c>
    </row>
    <row r="8" ht="20.25" customHeight="1" spans="1:17">
      <c r="A8" s="41" t="s">
        <v>280</v>
      </c>
      <c r="B8" s="23"/>
      <c r="C8" s="23"/>
      <c r="D8" s="42"/>
      <c r="E8" s="42"/>
      <c r="F8" s="42">
        <v>1000</v>
      </c>
      <c r="G8" s="42">
        <v>1000</v>
      </c>
      <c r="H8" s="42">
        <v>1000</v>
      </c>
      <c r="I8" s="42"/>
      <c r="J8" s="37"/>
      <c r="K8" s="37"/>
      <c r="L8" s="42"/>
      <c r="M8" s="42"/>
      <c r="N8" s="42"/>
      <c r="O8" s="42"/>
      <c r="P8" s="42"/>
      <c r="Q8" s="42"/>
    </row>
    <row r="9" ht="20.25" customHeight="1" spans="1:17">
      <c r="A9" s="23"/>
      <c r="B9" s="23" t="s">
        <v>2050</v>
      </c>
      <c r="C9" s="23" t="str">
        <f>"A05040101"&amp;"  "&amp;"复印纸"</f>
        <v>A05040101  复印纸</v>
      </c>
      <c r="D9" s="43" t="s">
        <v>2051</v>
      </c>
      <c r="E9" s="24">
        <v>40</v>
      </c>
      <c r="F9" s="42">
        <v>1000</v>
      </c>
      <c r="G9" s="42">
        <v>1000</v>
      </c>
      <c r="H9" s="37">
        <v>1000</v>
      </c>
      <c r="I9" s="37"/>
      <c r="J9" s="37"/>
      <c r="K9" s="37"/>
      <c r="L9" s="42"/>
      <c r="M9" s="42"/>
      <c r="N9" s="42"/>
      <c r="O9" s="42"/>
      <c r="P9" s="42"/>
      <c r="Q9" s="42"/>
    </row>
    <row r="10" ht="20.25" customHeight="1" spans="1:17">
      <c r="A10" s="41" t="s">
        <v>579</v>
      </c>
      <c r="B10" s="23"/>
      <c r="C10" s="23"/>
      <c r="D10" s="23"/>
      <c r="E10" s="23"/>
      <c r="F10" s="42">
        <v>600000</v>
      </c>
      <c r="G10" s="42">
        <v>600000</v>
      </c>
      <c r="H10" s="42">
        <v>600000</v>
      </c>
      <c r="I10" s="42"/>
      <c r="J10" s="37"/>
      <c r="K10" s="37"/>
      <c r="L10" s="42"/>
      <c r="M10" s="42"/>
      <c r="N10" s="42"/>
      <c r="O10" s="42"/>
      <c r="P10" s="42"/>
      <c r="Q10" s="42"/>
    </row>
    <row r="11" ht="20.25" customHeight="1" spans="1:17">
      <c r="A11" s="23"/>
      <c r="B11" s="23" t="s">
        <v>2052</v>
      </c>
      <c r="C11" s="23" t="str">
        <f>"C22990000"&amp;"  "&amp;"其他会议、展览、住宿和餐饮服务"</f>
        <v>C22990000  其他会议、展览、住宿和餐饮服务</v>
      </c>
      <c r="D11" s="43" t="s">
        <v>2053</v>
      </c>
      <c r="E11" s="24">
        <v>1</v>
      </c>
      <c r="F11" s="42">
        <v>100000</v>
      </c>
      <c r="G11" s="42">
        <v>100000</v>
      </c>
      <c r="H11" s="37">
        <v>100000</v>
      </c>
      <c r="I11" s="37"/>
      <c r="J11" s="37"/>
      <c r="K11" s="37"/>
      <c r="L11" s="42"/>
      <c r="M11" s="42"/>
      <c r="N11" s="42"/>
      <c r="O11" s="42"/>
      <c r="P11" s="42"/>
      <c r="Q11" s="42"/>
    </row>
    <row r="12" ht="20.25" customHeight="1" spans="1:17">
      <c r="A12" s="23"/>
      <c r="B12" s="23" t="s">
        <v>2054</v>
      </c>
      <c r="C12" s="23" t="str">
        <f>"A02029900"&amp;"  "&amp;"其他办公设备"</f>
        <v>A02029900  其他办公设备</v>
      </c>
      <c r="D12" s="43" t="s">
        <v>2053</v>
      </c>
      <c r="E12" s="24">
        <v>1</v>
      </c>
      <c r="F12" s="42">
        <v>500000</v>
      </c>
      <c r="G12" s="42">
        <v>500000</v>
      </c>
      <c r="H12" s="37">
        <v>500000</v>
      </c>
      <c r="I12" s="37"/>
      <c r="J12" s="37"/>
      <c r="K12" s="37"/>
      <c r="L12" s="42"/>
      <c r="M12" s="42"/>
      <c r="N12" s="42"/>
      <c r="O12" s="42"/>
      <c r="P12" s="42"/>
      <c r="Q12" s="42"/>
    </row>
    <row r="13" ht="20.25" customHeight="1" spans="1:17">
      <c r="A13" s="41" t="s">
        <v>576</v>
      </c>
      <c r="B13" s="23"/>
      <c r="C13" s="23"/>
      <c r="D13" s="23"/>
      <c r="E13" s="23"/>
      <c r="F13" s="42">
        <v>9000000</v>
      </c>
      <c r="G13" s="42">
        <v>9000000</v>
      </c>
      <c r="H13" s="42"/>
      <c r="I13" s="42"/>
      <c r="J13" s="37"/>
      <c r="K13" s="37"/>
      <c r="L13" s="42">
        <v>9000000</v>
      </c>
      <c r="M13" s="42"/>
      <c r="N13" s="42"/>
      <c r="O13" s="42"/>
      <c r="P13" s="42"/>
      <c r="Q13" s="42">
        <v>9000000</v>
      </c>
    </row>
    <row r="14" ht="20.25" customHeight="1" spans="1:17">
      <c r="A14" s="23"/>
      <c r="B14" s="23" t="s">
        <v>2055</v>
      </c>
      <c r="C14" s="23" t="str">
        <f>"B99000000"&amp;"  "&amp;"其他建筑工程"</f>
        <v>B99000000  其他建筑工程</v>
      </c>
      <c r="D14" s="43" t="s">
        <v>2053</v>
      </c>
      <c r="E14" s="24">
        <v>1</v>
      </c>
      <c r="F14" s="42">
        <v>9000000</v>
      </c>
      <c r="G14" s="42">
        <v>9000000</v>
      </c>
      <c r="H14" s="37"/>
      <c r="I14" s="37"/>
      <c r="J14" s="37"/>
      <c r="K14" s="37"/>
      <c r="L14" s="42">
        <v>9000000</v>
      </c>
      <c r="M14" s="42"/>
      <c r="N14" s="42"/>
      <c r="O14" s="42"/>
      <c r="P14" s="42"/>
      <c r="Q14" s="42">
        <v>9000000</v>
      </c>
    </row>
    <row r="15" ht="20.25" customHeight="1" spans="1:17">
      <c r="A15" s="41" t="s">
        <v>629</v>
      </c>
      <c r="B15" s="23"/>
      <c r="C15" s="23"/>
      <c r="D15" s="23"/>
      <c r="E15" s="23"/>
      <c r="F15" s="42">
        <v>1468500</v>
      </c>
      <c r="G15" s="42">
        <v>1468500</v>
      </c>
      <c r="H15" s="42">
        <v>1468500</v>
      </c>
      <c r="I15" s="42"/>
      <c r="J15" s="37"/>
      <c r="K15" s="37"/>
      <c r="L15" s="42"/>
      <c r="M15" s="42"/>
      <c r="N15" s="42"/>
      <c r="O15" s="42"/>
      <c r="P15" s="42"/>
      <c r="Q15" s="42"/>
    </row>
    <row r="16" ht="20.25" customHeight="1" spans="1:17">
      <c r="A16" s="23"/>
      <c r="B16" s="23" t="s">
        <v>2056</v>
      </c>
      <c r="C16" s="23" t="str">
        <f>"A05010203"&amp;"  "&amp;"教学、实验用桌"</f>
        <v>A05010203  教学、实验用桌</v>
      </c>
      <c r="D16" s="43" t="s">
        <v>2057</v>
      </c>
      <c r="E16" s="24">
        <v>100</v>
      </c>
      <c r="F16" s="42">
        <v>100000</v>
      </c>
      <c r="G16" s="42">
        <v>100000</v>
      </c>
      <c r="H16" s="37">
        <v>100000</v>
      </c>
      <c r="I16" s="37"/>
      <c r="J16" s="37"/>
      <c r="K16" s="37"/>
      <c r="L16" s="42"/>
      <c r="M16" s="42"/>
      <c r="N16" s="42"/>
      <c r="O16" s="42"/>
      <c r="P16" s="42"/>
      <c r="Q16" s="42"/>
    </row>
    <row r="17" ht="20.25" customHeight="1" spans="1:17">
      <c r="A17" s="23"/>
      <c r="B17" s="23" t="s">
        <v>2058</v>
      </c>
      <c r="C17" s="23" t="str">
        <f>"C23120301"&amp;"  "&amp;"车辆维修和保养服务"</f>
        <v>C23120301  车辆维修和保养服务</v>
      </c>
      <c r="D17" s="43" t="s">
        <v>972</v>
      </c>
      <c r="E17" s="24">
        <v>4</v>
      </c>
      <c r="F17" s="42">
        <v>20000</v>
      </c>
      <c r="G17" s="42">
        <v>20000</v>
      </c>
      <c r="H17" s="37">
        <v>20000</v>
      </c>
      <c r="I17" s="37"/>
      <c r="J17" s="37"/>
      <c r="K17" s="37"/>
      <c r="L17" s="42"/>
      <c r="M17" s="42"/>
      <c r="N17" s="42"/>
      <c r="O17" s="42"/>
      <c r="P17" s="42"/>
      <c r="Q17" s="42"/>
    </row>
    <row r="18" ht="20.25" customHeight="1" spans="1:17">
      <c r="A18" s="23"/>
      <c r="B18" s="23" t="s">
        <v>2059</v>
      </c>
      <c r="C18" s="23" t="str">
        <f>"A05010304"&amp;"  "&amp;"教学、实验椅凳"</f>
        <v>A05010304  教学、实验椅凳</v>
      </c>
      <c r="D18" s="43" t="s">
        <v>2060</v>
      </c>
      <c r="E18" s="24">
        <v>1000</v>
      </c>
      <c r="F18" s="42">
        <v>60000</v>
      </c>
      <c r="G18" s="42">
        <v>60000</v>
      </c>
      <c r="H18" s="37">
        <v>60000</v>
      </c>
      <c r="I18" s="37"/>
      <c r="J18" s="37"/>
      <c r="K18" s="37"/>
      <c r="L18" s="42"/>
      <c r="M18" s="42"/>
      <c r="N18" s="42"/>
      <c r="O18" s="42"/>
      <c r="P18" s="42"/>
      <c r="Q18" s="42"/>
    </row>
    <row r="19" ht="20.25" customHeight="1" spans="1:17">
      <c r="A19" s="23"/>
      <c r="B19" s="23" t="s">
        <v>2061</v>
      </c>
      <c r="C19" s="23" t="str">
        <f>"A05020199"&amp;"  "&amp;"其他厨卫用具"</f>
        <v>A05020199  其他厨卫用具</v>
      </c>
      <c r="D19" s="43" t="s">
        <v>2062</v>
      </c>
      <c r="E19" s="24">
        <v>200</v>
      </c>
      <c r="F19" s="42">
        <v>156000</v>
      </c>
      <c r="G19" s="42">
        <v>156000</v>
      </c>
      <c r="H19" s="37">
        <v>156000</v>
      </c>
      <c r="I19" s="37"/>
      <c r="J19" s="37"/>
      <c r="K19" s="37"/>
      <c r="L19" s="42"/>
      <c r="M19" s="42"/>
      <c r="N19" s="42"/>
      <c r="O19" s="42"/>
      <c r="P19" s="42"/>
      <c r="Q19" s="42"/>
    </row>
    <row r="20" ht="20.25" customHeight="1" spans="1:17">
      <c r="A20" s="23"/>
      <c r="B20" s="23" t="s">
        <v>2063</v>
      </c>
      <c r="C20" s="23" t="str">
        <f>"A05010203"&amp;"  "&amp;"教学、实验用桌"</f>
        <v>A05010203  教学、实验用桌</v>
      </c>
      <c r="D20" s="43" t="s">
        <v>2062</v>
      </c>
      <c r="E20" s="24">
        <v>42</v>
      </c>
      <c r="F20" s="42">
        <v>84000</v>
      </c>
      <c r="G20" s="42">
        <v>84000</v>
      </c>
      <c r="H20" s="37">
        <v>84000</v>
      </c>
      <c r="I20" s="37"/>
      <c r="J20" s="37"/>
      <c r="K20" s="37"/>
      <c r="L20" s="42"/>
      <c r="M20" s="42"/>
      <c r="N20" s="42"/>
      <c r="O20" s="42"/>
      <c r="P20" s="42"/>
      <c r="Q20" s="42"/>
    </row>
    <row r="21" ht="20.25" customHeight="1" spans="1:17">
      <c r="A21" s="23"/>
      <c r="B21" s="23" t="s">
        <v>2064</v>
      </c>
      <c r="C21" s="23" t="str">
        <f>"A02020800"&amp;"  "&amp;"触控一体机"</f>
        <v>A02020800  触控一体机</v>
      </c>
      <c r="D21" s="43" t="s">
        <v>2065</v>
      </c>
      <c r="E21" s="24">
        <v>25</v>
      </c>
      <c r="F21" s="42">
        <v>750000</v>
      </c>
      <c r="G21" s="42">
        <v>750000</v>
      </c>
      <c r="H21" s="37">
        <v>750000</v>
      </c>
      <c r="I21" s="37"/>
      <c r="J21" s="37"/>
      <c r="K21" s="37"/>
      <c r="L21" s="42"/>
      <c r="M21" s="42"/>
      <c r="N21" s="42"/>
      <c r="O21" s="42"/>
      <c r="P21" s="42"/>
      <c r="Q21" s="42"/>
    </row>
    <row r="22" ht="20.25" customHeight="1" spans="1:17">
      <c r="A22" s="23"/>
      <c r="B22" s="23" t="s">
        <v>2066</v>
      </c>
      <c r="C22" s="23" t="str">
        <f>"C1804010201"&amp;"  "&amp;"机动车保险服务"</f>
        <v>C1804010201  机动车保险服务</v>
      </c>
      <c r="D22" s="43" t="s">
        <v>972</v>
      </c>
      <c r="E22" s="24">
        <v>1</v>
      </c>
      <c r="F22" s="42">
        <v>2500</v>
      </c>
      <c r="G22" s="42">
        <v>2500</v>
      </c>
      <c r="H22" s="37">
        <v>2500</v>
      </c>
      <c r="I22" s="37"/>
      <c r="J22" s="37"/>
      <c r="K22" s="37"/>
      <c r="L22" s="42"/>
      <c r="M22" s="42"/>
      <c r="N22" s="42"/>
      <c r="O22" s="42"/>
      <c r="P22" s="42"/>
      <c r="Q22" s="42"/>
    </row>
    <row r="23" ht="20.25" customHeight="1" spans="1:17">
      <c r="A23" s="23"/>
      <c r="B23" s="23" t="s">
        <v>2067</v>
      </c>
      <c r="C23" s="23" t="str">
        <f>"A05040101"&amp;"  "&amp;"复印纸"</f>
        <v>A05040101  复印纸</v>
      </c>
      <c r="D23" s="43" t="s">
        <v>2051</v>
      </c>
      <c r="E23" s="24">
        <v>150</v>
      </c>
      <c r="F23" s="42">
        <v>30000</v>
      </c>
      <c r="G23" s="42">
        <v>30000</v>
      </c>
      <c r="H23" s="37">
        <v>30000</v>
      </c>
      <c r="I23" s="37"/>
      <c r="J23" s="37"/>
      <c r="K23" s="37"/>
      <c r="L23" s="42"/>
      <c r="M23" s="42"/>
      <c r="N23" s="42"/>
      <c r="O23" s="42"/>
      <c r="P23" s="42"/>
      <c r="Q23" s="42"/>
    </row>
    <row r="24" ht="20.25" customHeight="1" spans="1:17">
      <c r="A24" s="23"/>
      <c r="B24" s="23" t="s">
        <v>2068</v>
      </c>
      <c r="C24" s="23" t="str">
        <f>"A05010203"&amp;"  "&amp;"教学、实验用桌"</f>
        <v>A05010203  教学、实验用桌</v>
      </c>
      <c r="D24" s="43" t="s">
        <v>2062</v>
      </c>
      <c r="E24" s="24">
        <v>1000</v>
      </c>
      <c r="F24" s="42">
        <v>150000</v>
      </c>
      <c r="G24" s="42">
        <v>150000</v>
      </c>
      <c r="H24" s="37">
        <v>150000</v>
      </c>
      <c r="I24" s="37"/>
      <c r="J24" s="37"/>
      <c r="K24" s="37"/>
      <c r="L24" s="42"/>
      <c r="M24" s="42"/>
      <c r="N24" s="42"/>
      <c r="O24" s="42"/>
      <c r="P24" s="42"/>
      <c r="Q24" s="42"/>
    </row>
    <row r="25" ht="20.25" customHeight="1" spans="1:17">
      <c r="A25" s="23"/>
      <c r="B25" s="23" t="s">
        <v>2069</v>
      </c>
      <c r="C25" s="23" t="str">
        <f>"C23120302"&amp;"  "&amp;"车辆加油、添加燃料服务"</f>
        <v>C23120302  车辆加油、添加燃料服务</v>
      </c>
      <c r="D25" s="43" t="s">
        <v>972</v>
      </c>
      <c r="E25" s="24">
        <v>3</v>
      </c>
      <c r="F25" s="42">
        <v>6000</v>
      </c>
      <c r="G25" s="42">
        <v>6000</v>
      </c>
      <c r="H25" s="37">
        <v>6000</v>
      </c>
      <c r="I25" s="37"/>
      <c r="J25" s="37"/>
      <c r="K25" s="37"/>
      <c r="L25" s="42"/>
      <c r="M25" s="42"/>
      <c r="N25" s="42"/>
      <c r="O25" s="42"/>
      <c r="P25" s="42"/>
      <c r="Q25" s="42"/>
    </row>
    <row r="26" ht="20.25" customHeight="1" spans="1:17">
      <c r="A26" s="23"/>
      <c r="B26" s="23" t="s">
        <v>2070</v>
      </c>
      <c r="C26" s="23" t="str">
        <f>"A02460500"&amp;"  "&amp;"举重设备"</f>
        <v>A02460500  举重设备</v>
      </c>
      <c r="D26" s="43" t="s">
        <v>2057</v>
      </c>
      <c r="E26" s="24">
        <v>10</v>
      </c>
      <c r="F26" s="42">
        <v>10000</v>
      </c>
      <c r="G26" s="42">
        <v>10000</v>
      </c>
      <c r="H26" s="37">
        <v>10000</v>
      </c>
      <c r="I26" s="37"/>
      <c r="J26" s="37"/>
      <c r="K26" s="37"/>
      <c r="L26" s="42"/>
      <c r="M26" s="42"/>
      <c r="N26" s="42"/>
      <c r="O26" s="42"/>
      <c r="P26" s="42"/>
      <c r="Q26" s="42"/>
    </row>
    <row r="27" ht="20.25" customHeight="1" spans="1:17">
      <c r="A27" s="23"/>
      <c r="B27" s="23" t="s">
        <v>2071</v>
      </c>
      <c r="C27" s="23" t="str">
        <f>"A02021103"&amp;"  "&amp;"LED显示屏"</f>
        <v>A02021103  LED显示屏</v>
      </c>
      <c r="D27" s="43" t="s">
        <v>2065</v>
      </c>
      <c r="E27" s="24">
        <v>1</v>
      </c>
      <c r="F27" s="42">
        <v>20000</v>
      </c>
      <c r="G27" s="42">
        <v>20000</v>
      </c>
      <c r="H27" s="37">
        <v>20000</v>
      </c>
      <c r="I27" s="37"/>
      <c r="J27" s="37"/>
      <c r="K27" s="37"/>
      <c r="L27" s="42"/>
      <c r="M27" s="42"/>
      <c r="N27" s="42"/>
      <c r="O27" s="42"/>
      <c r="P27" s="42"/>
      <c r="Q27" s="42"/>
    </row>
    <row r="28" ht="20.25" customHeight="1" spans="1:17">
      <c r="A28" s="23"/>
      <c r="B28" s="23" t="s">
        <v>2072</v>
      </c>
      <c r="C28" s="23" t="str">
        <f>"A02010105"&amp;"  "&amp;"台式计算机"</f>
        <v>A02010105  台式计算机</v>
      </c>
      <c r="D28" s="43" t="s">
        <v>2065</v>
      </c>
      <c r="E28" s="24">
        <v>10</v>
      </c>
      <c r="F28" s="42">
        <v>50000</v>
      </c>
      <c r="G28" s="42">
        <v>50000</v>
      </c>
      <c r="H28" s="37">
        <v>50000</v>
      </c>
      <c r="I28" s="37"/>
      <c r="J28" s="37"/>
      <c r="K28" s="37"/>
      <c r="L28" s="42"/>
      <c r="M28" s="42"/>
      <c r="N28" s="42"/>
      <c r="O28" s="42"/>
      <c r="P28" s="42"/>
      <c r="Q28" s="42"/>
    </row>
    <row r="29" ht="20.25" customHeight="1" spans="1:17">
      <c r="A29" s="23"/>
      <c r="B29" s="23" t="s">
        <v>2073</v>
      </c>
      <c r="C29" s="23" t="str">
        <f>"A02109900"&amp;"  "&amp;"其他仪器仪表"</f>
        <v>A02109900  其他仪器仪表</v>
      </c>
      <c r="D29" s="43" t="s">
        <v>2057</v>
      </c>
      <c r="E29" s="24">
        <v>1</v>
      </c>
      <c r="F29" s="42">
        <v>20000</v>
      </c>
      <c r="G29" s="42">
        <v>20000</v>
      </c>
      <c r="H29" s="37">
        <v>20000</v>
      </c>
      <c r="I29" s="37"/>
      <c r="J29" s="37"/>
      <c r="K29" s="37"/>
      <c r="L29" s="42"/>
      <c r="M29" s="42"/>
      <c r="N29" s="42"/>
      <c r="O29" s="42"/>
      <c r="P29" s="42"/>
      <c r="Q29" s="42"/>
    </row>
    <row r="30" ht="20.25" customHeight="1" spans="1:17">
      <c r="A30" s="23"/>
      <c r="B30" s="23" t="s">
        <v>2074</v>
      </c>
      <c r="C30" s="23" t="str">
        <f>"A02460300"&amp;"  "&amp;"球类设备"</f>
        <v>A02460300  球类设备</v>
      </c>
      <c r="D30" s="43" t="s">
        <v>875</v>
      </c>
      <c r="E30" s="24">
        <v>100</v>
      </c>
      <c r="F30" s="42">
        <v>10000</v>
      </c>
      <c r="G30" s="42">
        <v>10000</v>
      </c>
      <c r="H30" s="37">
        <v>10000</v>
      </c>
      <c r="I30" s="37"/>
      <c r="J30" s="37"/>
      <c r="K30" s="37"/>
      <c r="L30" s="42"/>
      <c r="M30" s="42"/>
      <c r="N30" s="42"/>
      <c r="O30" s="42"/>
      <c r="P30" s="42"/>
      <c r="Q30" s="42"/>
    </row>
    <row r="31" ht="20.25" customHeight="1" spans="1:17">
      <c r="A31" s="41" t="s">
        <v>634</v>
      </c>
      <c r="B31" s="23"/>
      <c r="C31" s="23"/>
      <c r="D31" s="23"/>
      <c r="E31" s="23"/>
      <c r="F31" s="42"/>
      <c r="G31" s="42">
        <v>2000</v>
      </c>
      <c r="H31" s="42">
        <v>2000</v>
      </c>
      <c r="I31" s="42"/>
      <c r="J31" s="37"/>
      <c r="K31" s="37"/>
      <c r="L31" s="42"/>
      <c r="M31" s="42"/>
      <c r="N31" s="42"/>
      <c r="O31" s="42"/>
      <c r="P31" s="42"/>
      <c r="Q31" s="42"/>
    </row>
    <row r="32" ht="20.25" customHeight="1" spans="1:17">
      <c r="A32" s="23"/>
      <c r="B32" s="23" t="s">
        <v>2075</v>
      </c>
      <c r="C32" s="23" t="str">
        <f>"C23120302"&amp;"  "&amp;"车辆加油、添加燃料服务"</f>
        <v>C23120302  车辆加油、添加燃料服务</v>
      </c>
      <c r="D32" s="43" t="s">
        <v>2076</v>
      </c>
      <c r="E32" s="24">
        <v>1</v>
      </c>
      <c r="F32" s="42"/>
      <c r="G32" s="42">
        <v>2000</v>
      </c>
      <c r="H32" s="37">
        <v>2000</v>
      </c>
      <c r="I32" s="37"/>
      <c r="J32" s="37"/>
      <c r="K32" s="37"/>
      <c r="L32" s="42"/>
      <c r="M32" s="42"/>
      <c r="N32" s="42"/>
      <c r="O32" s="42"/>
      <c r="P32" s="42"/>
      <c r="Q32" s="42"/>
    </row>
    <row r="33" ht="20.25" customHeight="1" spans="1:17">
      <c r="A33" s="41" t="s">
        <v>629</v>
      </c>
      <c r="B33" s="23"/>
      <c r="C33" s="23"/>
      <c r="D33" s="23"/>
      <c r="E33" s="23"/>
      <c r="F33" s="42">
        <v>511170</v>
      </c>
      <c r="G33" s="42">
        <v>511170</v>
      </c>
      <c r="H33" s="42">
        <v>511170</v>
      </c>
      <c r="I33" s="42"/>
      <c r="J33" s="37"/>
      <c r="K33" s="37"/>
      <c r="L33" s="42"/>
      <c r="M33" s="42"/>
      <c r="N33" s="42"/>
      <c r="O33" s="42"/>
      <c r="P33" s="42"/>
      <c r="Q33" s="42"/>
    </row>
    <row r="34" ht="20.25" customHeight="1" spans="1:17">
      <c r="A34" s="23"/>
      <c r="B34" s="23" t="s">
        <v>2077</v>
      </c>
      <c r="C34" s="23" t="str">
        <f>"A05010103"&amp;"  "&amp;"轻金属床类"</f>
        <v>A05010103  轻金属床类</v>
      </c>
      <c r="D34" s="43" t="s">
        <v>2062</v>
      </c>
      <c r="E34" s="24">
        <v>40</v>
      </c>
      <c r="F34" s="42">
        <v>196000</v>
      </c>
      <c r="G34" s="42">
        <v>196000</v>
      </c>
      <c r="H34" s="37">
        <v>196000</v>
      </c>
      <c r="I34" s="37"/>
      <c r="J34" s="37"/>
      <c r="K34" s="37"/>
      <c r="L34" s="42"/>
      <c r="M34" s="42"/>
      <c r="N34" s="42"/>
      <c r="O34" s="42"/>
      <c r="P34" s="42"/>
      <c r="Q34" s="42"/>
    </row>
    <row r="35" ht="20.25" customHeight="1" spans="1:17">
      <c r="A35" s="23"/>
      <c r="B35" s="23" t="s">
        <v>2078</v>
      </c>
      <c r="C35" s="23" t="str">
        <f>"C23120302"&amp;"  "&amp;"车辆加油、添加燃料服务"</f>
        <v>C23120302  车辆加油、添加燃料服务</v>
      </c>
      <c r="D35" s="43" t="s">
        <v>2076</v>
      </c>
      <c r="E35" s="24">
        <v>1</v>
      </c>
      <c r="F35" s="42">
        <v>8000</v>
      </c>
      <c r="G35" s="42">
        <v>8000</v>
      </c>
      <c r="H35" s="37">
        <v>8000</v>
      </c>
      <c r="I35" s="37"/>
      <c r="J35" s="37"/>
      <c r="K35" s="37"/>
      <c r="L35" s="42"/>
      <c r="M35" s="42"/>
      <c r="N35" s="42"/>
      <c r="O35" s="42"/>
      <c r="P35" s="42"/>
      <c r="Q35" s="42"/>
    </row>
    <row r="36" ht="20.25" customHeight="1" spans="1:17">
      <c r="A36" s="23"/>
      <c r="B36" s="23" t="s">
        <v>2079</v>
      </c>
      <c r="C36" s="23" t="str">
        <f>"C1804010201"&amp;"  "&amp;"机动车保险服务"</f>
        <v>C1804010201  机动车保险服务</v>
      </c>
      <c r="D36" s="43" t="s">
        <v>2076</v>
      </c>
      <c r="E36" s="24">
        <v>1</v>
      </c>
      <c r="F36" s="42">
        <v>3500</v>
      </c>
      <c r="G36" s="42">
        <v>3500</v>
      </c>
      <c r="H36" s="37">
        <v>3500</v>
      </c>
      <c r="I36" s="37"/>
      <c r="J36" s="37"/>
      <c r="K36" s="37"/>
      <c r="L36" s="42"/>
      <c r="M36" s="42"/>
      <c r="N36" s="42"/>
      <c r="O36" s="42"/>
      <c r="P36" s="42"/>
      <c r="Q36" s="42"/>
    </row>
    <row r="37" ht="20.25" customHeight="1" spans="1:17">
      <c r="A37" s="23"/>
      <c r="B37" s="23" t="s">
        <v>2080</v>
      </c>
      <c r="C37" s="23" t="str">
        <f>"A02020100"&amp;"  "&amp;"复印机"</f>
        <v>A02020100  复印机</v>
      </c>
      <c r="D37" s="43" t="s">
        <v>2065</v>
      </c>
      <c r="E37" s="24">
        <v>1</v>
      </c>
      <c r="F37" s="42">
        <v>35000</v>
      </c>
      <c r="G37" s="42">
        <v>35000</v>
      </c>
      <c r="H37" s="37">
        <v>35000</v>
      </c>
      <c r="I37" s="37"/>
      <c r="J37" s="37"/>
      <c r="K37" s="37"/>
      <c r="L37" s="42"/>
      <c r="M37" s="42"/>
      <c r="N37" s="42"/>
      <c r="O37" s="42"/>
      <c r="P37" s="42"/>
      <c r="Q37" s="42"/>
    </row>
    <row r="38" ht="20.25" customHeight="1" spans="1:17">
      <c r="A38" s="23"/>
      <c r="B38" s="23" t="s">
        <v>2081</v>
      </c>
      <c r="C38" s="23" t="str">
        <f>"A05040101"&amp;"  "&amp;"复印纸"</f>
        <v>A05040101  复印纸</v>
      </c>
      <c r="D38" s="43" t="s">
        <v>2082</v>
      </c>
      <c r="E38" s="24">
        <v>70</v>
      </c>
      <c r="F38" s="42">
        <v>11270</v>
      </c>
      <c r="G38" s="42">
        <v>11270</v>
      </c>
      <c r="H38" s="37">
        <v>11270</v>
      </c>
      <c r="I38" s="37"/>
      <c r="J38" s="37"/>
      <c r="K38" s="37"/>
      <c r="L38" s="42"/>
      <c r="M38" s="42"/>
      <c r="N38" s="42"/>
      <c r="O38" s="42"/>
      <c r="P38" s="42"/>
      <c r="Q38" s="42"/>
    </row>
    <row r="39" ht="20.25" customHeight="1" spans="1:17">
      <c r="A39" s="23"/>
      <c r="B39" s="23" t="s">
        <v>2083</v>
      </c>
      <c r="C39" s="23" t="str">
        <f>"A02021003"&amp;"  "&amp;"A4黑白打印机"</f>
        <v>A02021003  A4黑白打印机</v>
      </c>
      <c r="D39" s="43" t="s">
        <v>2065</v>
      </c>
      <c r="E39" s="24">
        <v>4</v>
      </c>
      <c r="F39" s="42">
        <v>15400</v>
      </c>
      <c r="G39" s="42">
        <v>15400</v>
      </c>
      <c r="H39" s="37">
        <v>15400</v>
      </c>
      <c r="I39" s="37"/>
      <c r="J39" s="37"/>
      <c r="K39" s="37"/>
      <c r="L39" s="42"/>
      <c r="M39" s="42"/>
      <c r="N39" s="42"/>
      <c r="O39" s="42"/>
      <c r="P39" s="42"/>
      <c r="Q39" s="42"/>
    </row>
    <row r="40" ht="20.25" customHeight="1" spans="1:17">
      <c r="A40" s="23"/>
      <c r="B40" s="23" t="s">
        <v>2084</v>
      </c>
      <c r="C40" s="23" t="str">
        <f>"A02021118"&amp;"  "&amp;"扫描仪"</f>
        <v>A02021118  扫描仪</v>
      </c>
      <c r="D40" s="43" t="s">
        <v>2065</v>
      </c>
      <c r="E40" s="24">
        <v>1</v>
      </c>
      <c r="F40" s="42">
        <v>40000</v>
      </c>
      <c r="G40" s="42">
        <v>40000</v>
      </c>
      <c r="H40" s="37">
        <v>40000</v>
      </c>
      <c r="I40" s="37"/>
      <c r="J40" s="37"/>
      <c r="K40" s="37"/>
      <c r="L40" s="42"/>
      <c r="M40" s="42"/>
      <c r="N40" s="42"/>
      <c r="O40" s="42"/>
      <c r="P40" s="42"/>
      <c r="Q40" s="42"/>
    </row>
    <row r="41" ht="20.25" customHeight="1" spans="1:17">
      <c r="A41" s="23"/>
      <c r="B41" s="23" t="s">
        <v>2085</v>
      </c>
      <c r="C41" s="23" t="str">
        <f>"C23120301"&amp;"  "&amp;"车辆维修和保养服务"</f>
        <v>C23120301  车辆维修和保养服务</v>
      </c>
      <c r="D41" s="43" t="s">
        <v>2076</v>
      </c>
      <c r="E41" s="24">
        <v>1</v>
      </c>
      <c r="F41" s="42">
        <v>10000</v>
      </c>
      <c r="G41" s="42">
        <v>10000</v>
      </c>
      <c r="H41" s="37">
        <v>10000</v>
      </c>
      <c r="I41" s="37"/>
      <c r="J41" s="37"/>
      <c r="K41" s="37"/>
      <c r="L41" s="42"/>
      <c r="M41" s="42"/>
      <c r="N41" s="42"/>
      <c r="O41" s="42"/>
      <c r="P41" s="42"/>
      <c r="Q41" s="42"/>
    </row>
    <row r="42" ht="20.25" customHeight="1" spans="1:17">
      <c r="A42" s="23"/>
      <c r="B42" s="23" t="s">
        <v>2086</v>
      </c>
      <c r="C42" s="23" t="str">
        <f>"A02010105"&amp;"  "&amp;"台式计算机"</f>
        <v>A02010105  台式计算机</v>
      </c>
      <c r="D42" s="43" t="s">
        <v>2065</v>
      </c>
      <c r="E42" s="24">
        <v>48</v>
      </c>
      <c r="F42" s="42">
        <v>192000</v>
      </c>
      <c r="G42" s="42">
        <v>192000</v>
      </c>
      <c r="H42" s="37">
        <v>192000</v>
      </c>
      <c r="I42" s="37"/>
      <c r="J42" s="37"/>
      <c r="K42" s="37"/>
      <c r="L42" s="42"/>
      <c r="M42" s="42"/>
      <c r="N42" s="42"/>
      <c r="O42" s="42"/>
      <c r="P42" s="42"/>
      <c r="Q42" s="42"/>
    </row>
    <row r="43" ht="20.25" customHeight="1" spans="1:17">
      <c r="A43" s="41" t="s">
        <v>280</v>
      </c>
      <c r="B43" s="23"/>
      <c r="C43" s="23"/>
      <c r="D43" s="23"/>
      <c r="E43" s="23"/>
      <c r="F43" s="42">
        <v>21000</v>
      </c>
      <c r="G43" s="42">
        <v>21000</v>
      </c>
      <c r="H43" s="42">
        <v>21000</v>
      </c>
      <c r="I43" s="42"/>
      <c r="J43" s="37"/>
      <c r="K43" s="37"/>
      <c r="L43" s="42"/>
      <c r="M43" s="42"/>
      <c r="N43" s="42"/>
      <c r="O43" s="42"/>
      <c r="P43" s="42"/>
      <c r="Q43" s="42"/>
    </row>
    <row r="44" ht="20.25" customHeight="1" spans="1:17">
      <c r="A44" s="23"/>
      <c r="B44" s="23" t="s">
        <v>2067</v>
      </c>
      <c r="C44" s="23" t="str">
        <f>"A05040101"&amp;"  "&amp;"复印纸"</f>
        <v>A05040101  复印纸</v>
      </c>
      <c r="D44" s="43" t="s">
        <v>2082</v>
      </c>
      <c r="E44" s="24">
        <v>100</v>
      </c>
      <c r="F44" s="42">
        <v>16000</v>
      </c>
      <c r="G44" s="42">
        <v>16000</v>
      </c>
      <c r="H44" s="37">
        <v>16000</v>
      </c>
      <c r="I44" s="37"/>
      <c r="J44" s="37"/>
      <c r="K44" s="37"/>
      <c r="L44" s="42"/>
      <c r="M44" s="42"/>
      <c r="N44" s="42"/>
      <c r="O44" s="42"/>
      <c r="P44" s="42"/>
      <c r="Q44" s="42"/>
    </row>
    <row r="45" ht="20.25" customHeight="1" spans="1:17">
      <c r="A45" s="23"/>
      <c r="B45" s="23" t="s">
        <v>2087</v>
      </c>
      <c r="C45" s="23" t="str">
        <f>"C2309019999"&amp;"  "&amp;"其他印刷服务"</f>
        <v>C2309019999  其他印刷服务</v>
      </c>
      <c r="D45" s="43" t="s">
        <v>2053</v>
      </c>
      <c r="E45" s="24">
        <v>1</v>
      </c>
      <c r="F45" s="42">
        <v>5000</v>
      </c>
      <c r="G45" s="42">
        <v>5000</v>
      </c>
      <c r="H45" s="37">
        <v>5000</v>
      </c>
      <c r="I45" s="37"/>
      <c r="J45" s="37"/>
      <c r="K45" s="37"/>
      <c r="L45" s="42"/>
      <c r="M45" s="42"/>
      <c r="N45" s="42"/>
      <c r="O45" s="42"/>
      <c r="P45" s="42"/>
      <c r="Q45" s="42"/>
    </row>
    <row r="46" ht="20.25" customHeight="1" spans="1:17">
      <c r="A46" s="41" t="s">
        <v>549</v>
      </c>
      <c r="B46" s="23"/>
      <c r="C46" s="23"/>
      <c r="D46" s="23"/>
      <c r="E46" s="23"/>
      <c r="F46" s="42">
        <v>71600</v>
      </c>
      <c r="G46" s="42">
        <v>71600</v>
      </c>
      <c r="H46" s="42">
        <v>71600</v>
      </c>
      <c r="I46" s="42"/>
      <c r="J46" s="37"/>
      <c r="K46" s="37"/>
      <c r="L46" s="42"/>
      <c r="M46" s="42"/>
      <c r="N46" s="42"/>
      <c r="O46" s="42"/>
      <c r="P46" s="42"/>
      <c r="Q46" s="42"/>
    </row>
    <row r="47" ht="20.25" customHeight="1" spans="1:17">
      <c r="A47" s="23"/>
      <c r="B47" s="23" t="s">
        <v>2067</v>
      </c>
      <c r="C47" s="23" t="str">
        <f>"A05040101"&amp;"  "&amp;"复印纸"</f>
        <v>A05040101  复印纸</v>
      </c>
      <c r="D47" s="43" t="s">
        <v>2082</v>
      </c>
      <c r="E47" s="24">
        <v>20</v>
      </c>
      <c r="F47" s="42">
        <v>2600</v>
      </c>
      <c r="G47" s="42">
        <v>2600</v>
      </c>
      <c r="H47" s="37">
        <v>2600</v>
      </c>
      <c r="I47" s="37"/>
      <c r="J47" s="37"/>
      <c r="K47" s="37"/>
      <c r="L47" s="42"/>
      <c r="M47" s="42"/>
      <c r="N47" s="42"/>
      <c r="O47" s="42"/>
      <c r="P47" s="42"/>
      <c r="Q47" s="42"/>
    </row>
    <row r="48" ht="20.25" customHeight="1" spans="1:17">
      <c r="A48" s="23"/>
      <c r="B48" s="23" t="s">
        <v>2088</v>
      </c>
      <c r="C48" s="23" t="str">
        <f>"A02061804"&amp;"  "&amp;"空调机"</f>
        <v>A02061804  空调机</v>
      </c>
      <c r="D48" s="43" t="s">
        <v>2065</v>
      </c>
      <c r="E48" s="24">
        <v>6</v>
      </c>
      <c r="F48" s="42">
        <v>69000</v>
      </c>
      <c r="G48" s="42">
        <v>69000</v>
      </c>
      <c r="H48" s="37">
        <v>69000</v>
      </c>
      <c r="I48" s="37"/>
      <c r="J48" s="37"/>
      <c r="K48" s="37"/>
      <c r="L48" s="42"/>
      <c r="M48" s="42"/>
      <c r="N48" s="42"/>
      <c r="O48" s="42"/>
      <c r="P48" s="42"/>
      <c r="Q48" s="42"/>
    </row>
    <row r="49" ht="20.25" customHeight="1" spans="1:17">
      <c r="A49" s="41" t="s">
        <v>326</v>
      </c>
      <c r="B49" s="23"/>
      <c r="C49" s="23"/>
      <c r="D49" s="23"/>
      <c r="E49" s="23"/>
      <c r="F49" s="42">
        <v>13600</v>
      </c>
      <c r="G49" s="42">
        <v>13600</v>
      </c>
      <c r="H49" s="42">
        <v>13600</v>
      </c>
      <c r="I49" s="42"/>
      <c r="J49" s="37"/>
      <c r="K49" s="37"/>
      <c r="L49" s="42"/>
      <c r="M49" s="42"/>
      <c r="N49" s="42"/>
      <c r="O49" s="42"/>
      <c r="P49" s="42"/>
      <c r="Q49" s="42"/>
    </row>
    <row r="50" ht="20.25" customHeight="1" spans="1:17">
      <c r="A50" s="23"/>
      <c r="B50" s="23" t="s">
        <v>2089</v>
      </c>
      <c r="C50" s="23" t="str">
        <f>"C23120302"&amp;"  "&amp;"车辆加油、添加燃料服务"</f>
        <v>C23120302  车辆加油、添加燃料服务</v>
      </c>
      <c r="D50" s="43" t="s">
        <v>2090</v>
      </c>
      <c r="E50" s="24">
        <v>1</v>
      </c>
      <c r="F50" s="42">
        <v>1200</v>
      </c>
      <c r="G50" s="42">
        <v>1200</v>
      </c>
      <c r="H50" s="37">
        <v>1200</v>
      </c>
      <c r="I50" s="37"/>
      <c r="J50" s="37"/>
      <c r="K50" s="37"/>
      <c r="L50" s="42"/>
      <c r="M50" s="42"/>
      <c r="N50" s="42"/>
      <c r="O50" s="42"/>
      <c r="P50" s="42"/>
      <c r="Q50" s="42"/>
    </row>
    <row r="51" ht="20.25" customHeight="1" spans="1:17">
      <c r="A51" s="23"/>
      <c r="B51" s="23" t="s">
        <v>2091</v>
      </c>
      <c r="C51" s="23" t="str">
        <f>"C23120301"&amp;"  "&amp;"车辆维修和保养服务"</f>
        <v>C23120301  车辆维修和保养服务</v>
      </c>
      <c r="D51" s="43" t="s">
        <v>1187</v>
      </c>
      <c r="E51" s="24">
        <v>1</v>
      </c>
      <c r="F51" s="42">
        <v>2500</v>
      </c>
      <c r="G51" s="42">
        <v>2500</v>
      </c>
      <c r="H51" s="37">
        <v>2500</v>
      </c>
      <c r="I51" s="37"/>
      <c r="J51" s="37"/>
      <c r="K51" s="37"/>
      <c r="L51" s="42"/>
      <c r="M51" s="42"/>
      <c r="N51" s="42"/>
      <c r="O51" s="42"/>
      <c r="P51" s="42"/>
      <c r="Q51" s="42"/>
    </row>
    <row r="52" ht="20.25" customHeight="1" spans="1:17">
      <c r="A52" s="23"/>
      <c r="B52" s="23" t="s">
        <v>2092</v>
      </c>
      <c r="C52" s="23" t="str">
        <f>"C2309019901"&amp;"  "&amp;"公文用纸、资料汇编、信封印刷服务"</f>
        <v>C2309019901  公文用纸、资料汇编、信封印刷服务</v>
      </c>
      <c r="D52" s="43" t="s">
        <v>2090</v>
      </c>
      <c r="E52" s="24">
        <v>1</v>
      </c>
      <c r="F52" s="42">
        <v>4000</v>
      </c>
      <c r="G52" s="42">
        <v>4000</v>
      </c>
      <c r="H52" s="37">
        <v>4000</v>
      </c>
      <c r="I52" s="37"/>
      <c r="J52" s="37"/>
      <c r="K52" s="37"/>
      <c r="L52" s="42"/>
      <c r="M52" s="42"/>
      <c r="N52" s="42"/>
      <c r="O52" s="42"/>
      <c r="P52" s="42"/>
      <c r="Q52" s="42"/>
    </row>
    <row r="53" ht="20.25" customHeight="1" spans="1:17">
      <c r="A53" s="23"/>
      <c r="B53" s="23" t="s">
        <v>2067</v>
      </c>
      <c r="C53" s="23" t="str">
        <f>"A05040101"&amp;"  "&amp;"复印纸"</f>
        <v>A05040101  复印纸</v>
      </c>
      <c r="D53" s="43" t="s">
        <v>2090</v>
      </c>
      <c r="E53" s="24">
        <v>1</v>
      </c>
      <c r="F53" s="42">
        <v>3200</v>
      </c>
      <c r="G53" s="42">
        <v>3200</v>
      </c>
      <c r="H53" s="37">
        <v>3200</v>
      </c>
      <c r="I53" s="37"/>
      <c r="J53" s="37"/>
      <c r="K53" s="37"/>
      <c r="L53" s="42"/>
      <c r="M53" s="42"/>
      <c r="N53" s="42"/>
      <c r="O53" s="42"/>
      <c r="P53" s="42"/>
      <c r="Q53" s="42"/>
    </row>
    <row r="54" ht="20.25" customHeight="1" spans="1:17">
      <c r="A54" s="23"/>
      <c r="B54" s="23" t="s">
        <v>2083</v>
      </c>
      <c r="C54" s="23" t="str">
        <f>"A02021003"&amp;"  "&amp;"A4黑白打印机"</f>
        <v>A02021003  A4黑白打印机</v>
      </c>
      <c r="D54" s="43" t="s">
        <v>2065</v>
      </c>
      <c r="E54" s="24">
        <v>1</v>
      </c>
      <c r="F54" s="42">
        <v>800</v>
      </c>
      <c r="G54" s="42">
        <v>800</v>
      </c>
      <c r="H54" s="37">
        <v>800</v>
      </c>
      <c r="I54" s="37"/>
      <c r="J54" s="37"/>
      <c r="K54" s="37"/>
      <c r="L54" s="42"/>
      <c r="M54" s="42"/>
      <c r="N54" s="42"/>
      <c r="O54" s="42"/>
      <c r="P54" s="42"/>
      <c r="Q54" s="42"/>
    </row>
    <row r="55" ht="20.25" customHeight="1" spans="1:17">
      <c r="A55" s="23"/>
      <c r="B55" s="23" t="s">
        <v>2093</v>
      </c>
      <c r="C55" s="23" t="str">
        <f>"C1804010201"&amp;"  "&amp;"机动车保险服务"</f>
        <v>C1804010201  机动车保险服务</v>
      </c>
      <c r="D55" s="43" t="s">
        <v>1187</v>
      </c>
      <c r="E55" s="24">
        <v>1</v>
      </c>
      <c r="F55" s="42">
        <v>1900</v>
      </c>
      <c r="G55" s="42">
        <v>1900</v>
      </c>
      <c r="H55" s="37">
        <v>1900</v>
      </c>
      <c r="I55" s="37"/>
      <c r="J55" s="37"/>
      <c r="K55" s="37"/>
      <c r="L55" s="42"/>
      <c r="M55" s="42"/>
      <c r="N55" s="42"/>
      <c r="O55" s="42"/>
      <c r="P55" s="42"/>
      <c r="Q55" s="42"/>
    </row>
    <row r="56" ht="20.25" customHeight="1" spans="1:17">
      <c r="A56" s="41" t="s">
        <v>269</v>
      </c>
      <c r="B56" s="23"/>
      <c r="C56" s="23"/>
      <c r="D56" s="23"/>
      <c r="E56" s="23"/>
      <c r="F56" s="42">
        <v>24000</v>
      </c>
      <c r="G56" s="42">
        <v>24000</v>
      </c>
      <c r="H56" s="42">
        <v>24000</v>
      </c>
      <c r="I56" s="42"/>
      <c r="J56" s="37"/>
      <c r="K56" s="37"/>
      <c r="L56" s="42"/>
      <c r="M56" s="42"/>
      <c r="N56" s="42"/>
      <c r="O56" s="42"/>
      <c r="P56" s="42"/>
      <c r="Q56" s="42"/>
    </row>
    <row r="57" ht="20.25" customHeight="1" spans="1:17">
      <c r="A57" s="23"/>
      <c r="B57" s="23" t="s">
        <v>2094</v>
      </c>
      <c r="C57" s="23" t="str">
        <f>"C23120301"&amp;"  "&amp;"车辆维修和保养服务"</f>
        <v>C23120301  车辆维修和保养服务</v>
      </c>
      <c r="D57" s="43" t="s">
        <v>2095</v>
      </c>
      <c r="E57" s="24">
        <v>1</v>
      </c>
      <c r="F57" s="42">
        <v>7000</v>
      </c>
      <c r="G57" s="42">
        <v>7000</v>
      </c>
      <c r="H57" s="37">
        <v>7000</v>
      </c>
      <c r="I57" s="37"/>
      <c r="J57" s="37"/>
      <c r="K57" s="37"/>
      <c r="L57" s="42"/>
      <c r="M57" s="42"/>
      <c r="N57" s="42"/>
      <c r="O57" s="42"/>
      <c r="P57" s="42"/>
      <c r="Q57" s="42"/>
    </row>
    <row r="58" ht="20.25" customHeight="1" spans="1:17">
      <c r="A58" s="23"/>
      <c r="B58" s="23" t="s">
        <v>2096</v>
      </c>
      <c r="C58" s="23" t="str">
        <f>"C1804010201"&amp;"  "&amp;"机动车保险服务"</f>
        <v>C1804010201  机动车保险服务</v>
      </c>
      <c r="D58" s="43" t="s">
        <v>2095</v>
      </c>
      <c r="E58" s="24">
        <v>1</v>
      </c>
      <c r="F58" s="42">
        <v>4000</v>
      </c>
      <c r="G58" s="42">
        <v>4000</v>
      </c>
      <c r="H58" s="37">
        <v>4000</v>
      </c>
      <c r="I58" s="37"/>
      <c r="J58" s="37"/>
      <c r="K58" s="37"/>
      <c r="L58" s="42"/>
      <c r="M58" s="42"/>
      <c r="N58" s="42"/>
      <c r="O58" s="42"/>
      <c r="P58" s="42"/>
      <c r="Q58" s="42"/>
    </row>
    <row r="59" ht="20.25" customHeight="1" spans="1:17">
      <c r="A59" s="23"/>
      <c r="B59" s="23" t="s">
        <v>2097</v>
      </c>
      <c r="C59" s="23" t="str">
        <f>"C23120302"&amp;"  "&amp;"车辆加油、添加燃料服务"</f>
        <v>C23120302  车辆加油、添加燃料服务</v>
      </c>
      <c r="D59" s="43" t="s">
        <v>2095</v>
      </c>
      <c r="E59" s="24">
        <v>1</v>
      </c>
      <c r="F59" s="42">
        <v>13000</v>
      </c>
      <c r="G59" s="42">
        <v>13000</v>
      </c>
      <c r="H59" s="37">
        <v>13000</v>
      </c>
      <c r="I59" s="37"/>
      <c r="J59" s="37"/>
      <c r="K59" s="37"/>
      <c r="L59" s="42"/>
      <c r="M59" s="42"/>
      <c r="N59" s="42"/>
      <c r="O59" s="42"/>
      <c r="P59" s="42"/>
      <c r="Q59" s="42"/>
    </row>
    <row r="60" ht="20.25" customHeight="1" spans="1:17">
      <c r="A60" s="41" t="s">
        <v>616</v>
      </c>
      <c r="B60" s="23"/>
      <c r="C60" s="23"/>
      <c r="D60" s="23"/>
      <c r="E60" s="23"/>
      <c r="F60" s="42"/>
      <c r="G60" s="42">
        <v>10000</v>
      </c>
      <c r="H60" s="42">
        <v>10000</v>
      </c>
      <c r="I60" s="42"/>
      <c r="J60" s="37"/>
      <c r="K60" s="37"/>
      <c r="L60" s="42"/>
      <c r="M60" s="42"/>
      <c r="N60" s="42"/>
      <c r="O60" s="42"/>
      <c r="P60" s="42"/>
      <c r="Q60" s="42"/>
    </row>
    <row r="61" ht="20.25" customHeight="1" spans="1:17">
      <c r="A61" s="23"/>
      <c r="B61" s="23" t="s">
        <v>2098</v>
      </c>
      <c r="C61" s="23" t="str">
        <f>"C23120399"&amp;"  "&amp;"其他车辆维修和保养服务"</f>
        <v>C23120399  其他车辆维修和保养服务</v>
      </c>
      <c r="D61" s="43" t="s">
        <v>2076</v>
      </c>
      <c r="E61" s="24">
        <v>1</v>
      </c>
      <c r="F61" s="42"/>
      <c r="G61" s="42">
        <v>10000</v>
      </c>
      <c r="H61" s="37">
        <v>10000</v>
      </c>
      <c r="I61" s="37"/>
      <c r="J61" s="37"/>
      <c r="K61" s="37"/>
      <c r="L61" s="42"/>
      <c r="M61" s="42"/>
      <c r="N61" s="42"/>
      <c r="O61" s="42"/>
      <c r="P61" s="42"/>
      <c r="Q61" s="42"/>
    </row>
    <row r="62" ht="20.25" customHeight="1" spans="1:17">
      <c r="A62" s="41" t="s">
        <v>609</v>
      </c>
      <c r="B62" s="23"/>
      <c r="C62" s="23"/>
      <c r="D62" s="23"/>
      <c r="E62" s="23"/>
      <c r="F62" s="42"/>
      <c r="G62" s="42">
        <v>29000</v>
      </c>
      <c r="H62" s="42">
        <v>29000</v>
      </c>
      <c r="I62" s="42"/>
      <c r="J62" s="37"/>
      <c r="K62" s="37"/>
      <c r="L62" s="42"/>
      <c r="M62" s="42"/>
      <c r="N62" s="42"/>
      <c r="O62" s="42"/>
      <c r="P62" s="42"/>
      <c r="Q62" s="42"/>
    </row>
    <row r="63" ht="20.25" customHeight="1" spans="1:17">
      <c r="A63" s="23"/>
      <c r="B63" s="23" t="s">
        <v>2099</v>
      </c>
      <c r="C63" s="23" t="str">
        <f>"C1804010201"&amp;"  "&amp;"机动车保险服务"</f>
        <v>C1804010201  机动车保险服务</v>
      </c>
      <c r="D63" s="43" t="s">
        <v>1923</v>
      </c>
      <c r="E63" s="24">
        <v>1</v>
      </c>
      <c r="F63" s="42"/>
      <c r="G63" s="42">
        <v>4000</v>
      </c>
      <c r="H63" s="37">
        <v>4000</v>
      </c>
      <c r="I63" s="37"/>
      <c r="J63" s="37"/>
      <c r="K63" s="37"/>
      <c r="L63" s="42"/>
      <c r="M63" s="42"/>
      <c r="N63" s="42"/>
      <c r="O63" s="42"/>
      <c r="P63" s="42"/>
      <c r="Q63" s="42"/>
    </row>
    <row r="64" ht="20.25" customHeight="1" spans="1:17">
      <c r="A64" s="23"/>
      <c r="B64" s="23" t="s">
        <v>2100</v>
      </c>
      <c r="C64" s="23" t="str">
        <f>"C23120302"&amp;"  "&amp;"车辆加油、添加燃料服务"</f>
        <v>C23120302  车辆加油、添加燃料服务</v>
      </c>
      <c r="D64" s="43" t="s">
        <v>2076</v>
      </c>
      <c r="E64" s="24">
        <v>1</v>
      </c>
      <c r="F64" s="42"/>
      <c r="G64" s="42">
        <v>20000</v>
      </c>
      <c r="H64" s="37">
        <v>20000</v>
      </c>
      <c r="I64" s="37"/>
      <c r="J64" s="37"/>
      <c r="K64" s="37"/>
      <c r="L64" s="42"/>
      <c r="M64" s="42"/>
      <c r="N64" s="42"/>
      <c r="O64" s="42"/>
      <c r="P64" s="42"/>
      <c r="Q64" s="42"/>
    </row>
    <row r="65" ht="20.25" customHeight="1" spans="1:17">
      <c r="A65" s="23"/>
      <c r="B65" s="23" t="s">
        <v>2067</v>
      </c>
      <c r="C65" s="23" t="str">
        <f>"A05040101"&amp;"  "&amp;"复印纸"</f>
        <v>A05040101  复印纸</v>
      </c>
      <c r="D65" s="43" t="s">
        <v>2053</v>
      </c>
      <c r="E65" s="24">
        <v>1</v>
      </c>
      <c r="F65" s="42"/>
      <c r="G65" s="42">
        <v>5000</v>
      </c>
      <c r="H65" s="37">
        <v>5000</v>
      </c>
      <c r="I65" s="37"/>
      <c r="J65" s="37"/>
      <c r="K65" s="37"/>
      <c r="L65" s="42"/>
      <c r="M65" s="42"/>
      <c r="N65" s="42"/>
      <c r="O65" s="42"/>
      <c r="P65" s="42"/>
      <c r="Q65" s="42"/>
    </row>
    <row r="66" ht="20.25" customHeight="1" spans="1:17">
      <c r="A66" s="24" t="s">
        <v>32</v>
      </c>
      <c r="B66" s="24"/>
      <c r="C66" s="24"/>
      <c r="D66" s="43"/>
      <c r="E66" s="43"/>
      <c r="F66" s="42">
        <v>11710870</v>
      </c>
      <c r="G66" s="42">
        <v>11751870</v>
      </c>
      <c r="H66" s="42">
        <v>2751870</v>
      </c>
      <c r="I66" s="42"/>
      <c r="J66" s="42"/>
      <c r="K66" s="42"/>
      <c r="L66" s="42">
        <v>9000000</v>
      </c>
      <c r="M66" s="42"/>
      <c r="N66" s="42"/>
      <c r="O66" s="42"/>
      <c r="P66" s="42"/>
      <c r="Q66" s="42">
        <v>9000000</v>
      </c>
    </row>
  </sheetData>
  <mergeCells count="17">
    <mergeCell ref="A1:M1"/>
    <mergeCell ref="A2:Q2"/>
    <mergeCell ref="A3:M3"/>
    <mergeCell ref="G4:Q4"/>
    <mergeCell ref="L5:Q5"/>
    <mergeCell ref="A66:E66"/>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workbookViewId="0">
      <selection activeCell="C19" sqref="C19"/>
    </sheetView>
  </sheetViews>
  <sheetFormatPr defaultColWidth="8.85" defaultRowHeight="15" customHeight="1"/>
  <cols>
    <col min="1" max="1" width="35.1333333333333" customWidth="1"/>
    <col min="2" max="2" width="28.2833333333333" customWidth="1"/>
    <col min="3" max="3" width="28.4166666666667" customWidth="1"/>
    <col min="4" max="4" width="16.2833333333333" customWidth="1"/>
    <col min="5" max="9" width="16.4166666666667" customWidth="1"/>
    <col min="10" max="14" width="16.2833333333333" customWidth="1"/>
  </cols>
  <sheetData>
    <row r="1" customHeight="1" spans="1:14">
      <c r="A1" s="20"/>
      <c r="B1" s="20"/>
      <c r="C1" s="20"/>
      <c r="D1" s="20"/>
      <c r="E1" s="20"/>
      <c r="F1" s="20"/>
      <c r="G1" s="20"/>
      <c r="H1" s="20"/>
      <c r="I1" s="20"/>
      <c r="J1" s="20"/>
      <c r="K1" s="20"/>
      <c r="L1" s="20"/>
      <c r="M1" s="20"/>
      <c r="N1" s="20" t="s">
        <v>2101</v>
      </c>
    </row>
    <row r="2" ht="45" customHeight="1" spans="1:14">
      <c r="A2" s="33" t="s">
        <v>2102</v>
      </c>
      <c r="B2" s="33"/>
      <c r="C2" s="33"/>
      <c r="D2" s="33"/>
      <c r="E2" s="33"/>
      <c r="F2" s="33"/>
      <c r="G2" s="33"/>
      <c r="H2" s="33"/>
      <c r="I2" s="33"/>
      <c r="J2" s="33"/>
      <c r="K2" s="33"/>
      <c r="L2" s="33"/>
      <c r="M2" s="33"/>
      <c r="N2" s="33"/>
    </row>
    <row r="3" ht="20.25" customHeight="1" spans="1:14">
      <c r="A3" s="19" t="str">
        <f>"单位名称："&amp;"通海县教育体育局"</f>
        <v>单位名称：通海县教育体育局</v>
      </c>
      <c r="B3" s="19"/>
      <c r="C3" s="19"/>
      <c r="D3" s="19"/>
      <c r="E3" s="19"/>
      <c r="F3" s="19"/>
      <c r="G3" s="19"/>
      <c r="H3" s="19"/>
      <c r="I3" s="20"/>
      <c r="J3" s="20"/>
      <c r="K3" s="20"/>
      <c r="L3" s="20"/>
      <c r="M3" s="20"/>
      <c r="N3" s="20" t="s">
        <v>29</v>
      </c>
    </row>
    <row r="4" ht="27.15" customHeight="1" spans="1:14">
      <c r="A4" s="34" t="s">
        <v>2040</v>
      </c>
      <c r="B4" s="34" t="s">
        <v>2103</v>
      </c>
      <c r="C4" s="34" t="s">
        <v>2104</v>
      </c>
      <c r="D4" s="34" t="s">
        <v>231</v>
      </c>
      <c r="E4" s="34"/>
      <c r="F4" s="34"/>
      <c r="G4" s="34"/>
      <c r="H4" s="34"/>
      <c r="I4" s="34"/>
      <c r="J4" s="34"/>
      <c r="K4" s="34"/>
      <c r="L4" s="34"/>
      <c r="M4" s="34"/>
      <c r="N4" s="34"/>
    </row>
    <row r="5" ht="23.4" customHeight="1" spans="1:14">
      <c r="A5" s="34" t="s">
        <v>2046</v>
      </c>
      <c r="B5" s="34"/>
      <c r="C5" s="34" t="s">
        <v>2105</v>
      </c>
      <c r="D5" s="34" t="s">
        <v>32</v>
      </c>
      <c r="E5" s="34" t="s">
        <v>35</v>
      </c>
      <c r="F5" s="34" t="s">
        <v>2047</v>
      </c>
      <c r="G5" s="34" t="s">
        <v>2048</v>
      </c>
      <c r="H5" s="34" t="s">
        <v>38</v>
      </c>
      <c r="I5" s="34" t="s">
        <v>2049</v>
      </c>
      <c r="J5" s="34"/>
      <c r="K5" s="34"/>
      <c r="L5" s="34"/>
      <c r="M5" s="34"/>
      <c r="N5" s="34"/>
    </row>
    <row r="6" ht="28.65" customHeight="1" spans="1:14">
      <c r="A6" s="34"/>
      <c r="B6" s="34"/>
      <c r="C6" s="34"/>
      <c r="D6" s="34"/>
      <c r="E6" s="34" t="s">
        <v>34</v>
      </c>
      <c r="F6" s="34"/>
      <c r="G6" s="34"/>
      <c r="H6" s="34"/>
      <c r="I6" s="34" t="s">
        <v>34</v>
      </c>
      <c r="J6" s="34" t="s">
        <v>41</v>
      </c>
      <c r="K6" s="34" t="s">
        <v>42</v>
      </c>
      <c r="L6" s="35" t="s">
        <v>43</v>
      </c>
      <c r="M6" s="35" t="s">
        <v>44</v>
      </c>
      <c r="N6" s="35" t="s">
        <v>45</v>
      </c>
    </row>
    <row r="7" ht="20.25" customHeight="1" spans="1:14">
      <c r="A7" s="36">
        <v>1</v>
      </c>
      <c r="B7" s="36">
        <v>2</v>
      </c>
      <c r="C7" s="36">
        <v>3</v>
      </c>
      <c r="D7" s="36">
        <v>4</v>
      </c>
      <c r="E7" s="36">
        <v>5</v>
      </c>
      <c r="F7" s="36">
        <v>6</v>
      </c>
      <c r="G7" s="36">
        <v>7</v>
      </c>
      <c r="H7" s="36">
        <v>8</v>
      </c>
      <c r="I7" s="36">
        <v>9</v>
      </c>
      <c r="J7" s="36">
        <v>10</v>
      </c>
      <c r="K7" s="36">
        <v>11</v>
      </c>
      <c r="L7" s="36">
        <v>12</v>
      </c>
      <c r="M7" s="36">
        <v>13</v>
      </c>
      <c r="N7" s="36">
        <v>14</v>
      </c>
    </row>
    <row r="8" ht="20.25" customHeight="1" spans="1:14">
      <c r="A8" s="23"/>
      <c r="B8" s="23"/>
      <c r="C8" s="23"/>
      <c r="D8" s="37"/>
      <c r="E8" s="37"/>
      <c r="F8" s="37"/>
      <c r="G8" s="37"/>
      <c r="H8" s="37"/>
      <c r="I8" s="37"/>
      <c r="J8" s="37"/>
      <c r="K8" s="37"/>
      <c r="L8" s="37"/>
      <c r="M8" s="37"/>
      <c r="N8" s="37"/>
    </row>
    <row r="9" ht="20.25" customHeight="1" spans="1:14">
      <c r="A9" s="23"/>
      <c r="B9" s="23"/>
      <c r="C9" s="23"/>
      <c r="D9" s="37"/>
      <c r="E9" s="37"/>
      <c r="F9" s="37"/>
      <c r="G9" s="37"/>
      <c r="H9" s="37"/>
      <c r="I9" s="37"/>
      <c r="J9" s="37"/>
      <c r="K9" s="37"/>
      <c r="L9" s="37"/>
      <c r="M9" s="37"/>
      <c r="N9" s="37"/>
    </row>
    <row r="10" ht="20.25" customHeight="1" spans="1:14">
      <c r="A10" s="24" t="s">
        <v>32</v>
      </c>
      <c r="B10" s="24"/>
      <c r="C10" s="24"/>
      <c r="D10" s="37"/>
      <c r="E10" s="37"/>
      <c r="F10" s="37"/>
      <c r="G10" s="37"/>
      <c r="H10" s="37"/>
      <c r="I10" s="37"/>
      <c r="J10" s="37"/>
      <c r="K10" s="37"/>
      <c r="L10" s="37"/>
      <c r="M10" s="37"/>
      <c r="N10" s="37"/>
    </row>
    <row r="12" customHeight="1" spans="1:14">
      <c r="A12" s="18" t="s">
        <v>2106</v>
      </c>
    </row>
  </sheetData>
  <mergeCells count="14">
    <mergeCell ref="A1:I1"/>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M10"/>
  <sheetViews>
    <sheetView showZeros="0" workbookViewId="0">
      <selection activeCell="D19" sqref="D19"/>
    </sheetView>
  </sheetViews>
  <sheetFormatPr defaultColWidth="8.85" defaultRowHeight="15" customHeight="1"/>
  <cols>
    <col min="1" max="1" width="37.1416666666667" customWidth="1"/>
    <col min="2" max="13" width="17.1416666666667" customWidth="1"/>
  </cols>
  <sheetData>
    <row r="1" ht="24.15" customHeight="1" spans="1:13">
      <c r="A1" s="19"/>
      <c r="B1" s="19"/>
      <c r="C1" s="19"/>
      <c r="D1" s="19"/>
      <c r="E1" s="19"/>
      <c r="F1" s="19"/>
      <c r="G1" s="19"/>
      <c r="H1" s="19"/>
      <c r="I1" s="19"/>
      <c r="J1" s="19"/>
      <c r="K1" s="19"/>
      <c r="L1" s="19"/>
      <c r="M1" s="20" t="s">
        <v>2107</v>
      </c>
    </row>
    <row r="2" ht="45.15" customHeight="1" spans="1:13">
      <c r="A2" s="26" t="s">
        <v>2108</v>
      </c>
      <c r="B2" s="26"/>
      <c r="C2" s="26"/>
      <c r="D2" s="26"/>
      <c r="E2" s="26"/>
      <c r="F2" s="26"/>
      <c r="G2" s="26"/>
      <c r="H2" s="26"/>
      <c r="I2" s="26"/>
      <c r="J2" s="26"/>
      <c r="K2" s="26"/>
      <c r="L2" s="26"/>
      <c r="M2" s="26"/>
    </row>
    <row r="3" ht="18.75" customHeight="1" spans="1:13">
      <c r="A3" s="19" t="str">
        <f>"单位名称："&amp;"通海县教育体育局"</f>
        <v>单位名称：通海县教育体育局</v>
      </c>
      <c r="B3" s="19"/>
      <c r="C3" s="19"/>
      <c r="D3" s="19"/>
      <c r="E3" s="19"/>
      <c r="F3" s="19"/>
      <c r="G3" s="19"/>
      <c r="H3" s="19"/>
      <c r="I3" s="19"/>
      <c r="J3" s="19"/>
      <c r="K3" s="19"/>
      <c r="L3" s="19"/>
      <c r="M3" s="20" t="s">
        <v>29</v>
      </c>
    </row>
    <row r="4" ht="22.5" customHeight="1" spans="1:13">
      <c r="A4" s="30" t="s">
        <v>2109</v>
      </c>
      <c r="B4" s="30" t="s">
        <v>231</v>
      </c>
      <c r="C4" s="30"/>
      <c r="D4" s="30"/>
      <c r="E4" s="30" t="s">
        <v>2110</v>
      </c>
      <c r="F4" s="30"/>
      <c r="G4" s="30"/>
      <c r="H4" s="30"/>
      <c r="I4" s="30"/>
      <c r="J4" s="30"/>
      <c r="K4" s="30"/>
      <c r="L4" s="30"/>
      <c r="M4" s="30"/>
    </row>
    <row r="5" ht="22.5" customHeight="1" spans="1:13">
      <c r="A5" s="30"/>
      <c r="B5" s="30" t="s">
        <v>32</v>
      </c>
      <c r="C5" s="30" t="s">
        <v>35</v>
      </c>
      <c r="D5" s="30" t="s">
        <v>2047</v>
      </c>
      <c r="E5" s="31" t="s">
        <v>2111</v>
      </c>
      <c r="F5" s="31" t="s">
        <v>2112</v>
      </c>
      <c r="G5" s="31" t="s">
        <v>2113</v>
      </c>
      <c r="H5" s="31" t="s">
        <v>2114</v>
      </c>
      <c r="I5" s="31" t="s">
        <v>2115</v>
      </c>
      <c r="J5" s="31" t="s">
        <v>2116</v>
      </c>
      <c r="K5" s="31" t="s">
        <v>2117</v>
      </c>
      <c r="L5" s="31" t="s">
        <v>2118</v>
      </c>
      <c r="M5" s="32" t="s">
        <v>2119</v>
      </c>
    </row>
    <row r="6" ht="18.75" customHeight="1" spans="1:13">
      <c r="A6" s="24" t="s">
        <v>46</v>
      </c>
      <c r="B6" s="24" t="s">
        <v>47</v>
      </c>
      <c r="C6" s="24" t="s">
        <v>48</v>
      </c>
      <c r="D6" s="24" t="s">
        <v>49</v>
      </c>
      <c r="E6" s="24" t="s">
        <v>50</v>
      </c>
      <c r="F6" s="24" t="s">
        <v>51</v>
      </c>
      <c r="G6" s="24" t="s">
        <v>52</v>
      </c>
      <c r="H6" s="24" t="s">
        <v>53</v>
      </c>
      <c r="I6" s="24" t="s">
        <v>54</v>
      </c>
      <c r="J6" s="24" t="s">
        <v>119</v>
      </c>
      <c r="K6" s="24" t="s">
        <v>1872</v>
      </c>
      <c r="L6" s="24" t="s">
        <v>1995</v>
      </c>
      <c r="M6" s="24" t="s">
        <v>2120</v>
      </c>
    </row>
    <row r="7" ht="18.75" customHeight="1" spans="1:13">
      <c r="A7" s="23"/>
      <c r="B7" s="23"/>
      <c r="C7" s="23"/>
      <c r="D7" s="23"/>
      <c r="E7" s="23"/>
      <c r="F7" s="23"/>
      <c r="G7" s="23"/>
      <c r="H7" s="23"/>
      <c r="I7" s="23"/>
      <c r="J7" s="23"/>
      <c r="K7" s="23"/>
      <c r="L7" s="23"/>
      <c r="M7" s="23"/>
    </row>
    <row r="8" ht="18.75" customHeight="1" spans="1:13">
      <c r="A8" s="24"/>
      <c r="B8" s="23"/>
      <c r="C8" s="23"/>
      <c r="D8" s="23"/>
      <c r="E8" s="23"/>
      <c r="F8" s="23"/>
      <c r="G8" s="23"/>
      <c r="H8" s="23"/>
      <c r="I8" s="23"/>
      <c r="J8" s="23"/>
      <c r="K8" s="23"/>
      <c r="L8" s="23"/>
      <c r="M8" s="23"/>
    </row>
    <row r="10" customHeight="1" spans="1:13">
      <c r="A10" s="29" t="s">
        <v>2121</v>
      </c>
    </row>
  </sheetData>
  <mergeCells count="5">
    <mergeCell ref="A2:M2"/>
    <mergeCell ref="A3:C3"/>
    <mergeCell ref="B4:D4"/>
    <mergeCell ref="E4:M4"/>
    <mergeCell ref="A4:A5"/>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selection activeCell="B19" sqref="B19"/>
    </sheetView>
  </sheetViews>
  <sheetFormatPr defaultColWidth="8.85" defaultRowHeight="15" customHeight="1"/>
  <cols>
    <col min="1" max="10" width="28.575" customWidth="1"/>
  </cols>
  <sheetData>
    <row r="1" ht="18.75" customHeight="1" spans="1:10">
      <c r="A1" s="19"/>
      <c r="B1" s="19"/>
      <c r="C1" s="19"/>
      <c r="D1" s="19"/>
      <c r="E1" s="19"/>
      <c r="F1" s="19"/>
      <c r="G1" s="19"/>
      <c r="H1" s="19"/>
      <c r="I1" s="19"/>
      <c r="J1" s="20" t="s">
        <v>2122</v>
      </c>
    </row>
    <row r="2" ht="52.05" customHeight="1" spans="1:10">
      <c r="A2" s="26" t="s">
        <v>2123</v>
      </c>
      <c r="B2" s="27"/>
      <c r="C2" s="27"/>
      <c r="D2" s="27"/>
      <c r="E2" s="27"/>
      <c r="F2" s="27"/>
      <c r="G2" s="27"/>
      <c r="H2" s="27"/>
      <c r="I2" s="27"/>
      <c r="J2" s="27"/>
    </row>
    <row r="3" ht="21.3" customHeight="1" spans="1:10">
      <c r="A3" s="19" t="str">
        <f>"单位名称："&amp;"通海县教育体育局"</f>
        <v>单位名称：通海县教育体育局</v>
      </c>
      <c r="B3" s="19"/>
      <c r="C3" s="19"/>
      <c r="D3" s="28"/>
      <c r="E3" s="28"/>
      <c r="F3" s="28"/>
      <c r="G3" s="28"/>
      <c r="H3" s="28"/>
      <c r="I3" s="28"/>
      <c r="J3" s="28"/>
    </row>
    <row r="4" ht="27.15" customHeight="1" spans="1:10">
      <c r="A4" s="22" t="s">
        <v>818</v>
      </c>
      <c r="B4" s="22" t="s">
        <v>819</v>
      </c>
      <c r="C4" s="22" t="s">
        <v>820</v>
      </c>
      <c r="D4" s="22" t="s">
        <v>821</v>
      </c>
      <c r="E4" s="22" t="s">
        <v>822</v>
      </c>
      <c r="F4" s="22" t="s">
        <v>823</v>
      </c>
      <c r="G4" s="22" t="s">
        <v>824</v>
      </c>
      <c r="H4" s="22" t="s">
        <v>825</v>
      </c>
      <c r="I4" s="22" t="s">
        <v>826</v>
      </c>
      <c r="J4" s="22" t="s">
        <v>827</v>
      </c>
    </row>
    <row r="5" ht="18.75" customHeight="1" spans="1:10">
      <c r="A5" s="22" t="s">
        <v>46</v>
      </c>
      <c r="B5" s="22" t="s">
        <v>47</v>
      </c>
      <c r="C5" s="22" t="s">
        <v>48</v>
      </c>
      <c r="D5" s="22" t="s">
        <v>49</v>
      </c>
      <c r="E5" s="22" t="s">
        <v>50</v>
      </c>
      <c r="F5" s="22" t="s">
        <v>51</v>
      </c>
      <c r="G5" s="22" t="s">
        <v>52</v>
      </c>
      <c r="H5" s="22" t="s">
        <v>53</v>
      </c>
      <c r="I5" s="22" t="s">
        <v>54</v>
      </c>
      <c r="J5" s="22" t="s">
        <v>119</v>
      </c>
    </row>
    <row r="6" ht="18.75" customHeight="1" spans="1:10">
      <c r="A6" s="23"/>
      <c r="B6" s="23"/>
      <c r="C6" s="23"/>
      <c r="D6" s="23"/>
      <c r="E6" s="23"/>
      <c r="F6" s="23"/>
      <c r="G6" s="23"/>
      <c r="H6" s="23"/>
      <c r="I6" s="23"/>
      <c r="J6" s="23"/>
    </row>
    <row r="7" ht="18.75" customHeight="1" spans="1:10">
      <c r="A7" s="23"/>
      <c r="B7" s="23"/>
      <c r="C7" s="23"/>
      <c r="D7" s="23"/>
      <c r="E7" s="23"/>
      <c r="F7" s="23"/>
      <c r="G7" s="23"/>
      <c r="H7" s="23"/>
      <c r="I7" s="23"/>
      <c r="J7" s="23"/>
    </row>
    <row r="9" customHeight="1" spans="1:10">
      <c r="A9" s="29" t="s">
        <v>2124</v>
      </c>
    </row>
  </sheetData>
  <mergeCells count="2">
    <mergeCell ref="A2:J2"/>
    <mergeCell ref="A3:C3"/>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44"/>
  <sheetViews>
    <sheetView showZeros="0" workbookViewId="0">
      <selection activeCell="F22" sqref="F22"/>
    </sheetView>
  </sheetViews>
  <sheetFormatPr defaultColWidth="8.85" defaultRowHeight="15" customHeight="1" outlineLevelCol="7"/>
  <cols>
    <col min="1" max="8" width="28.575" customWidth="1"/>
  </cols>
  <sheetData>
    <row r="1" ht="18.75" customHeight="1" spans="1:8">
      <c r="A1" s="19"/>
      <c r="B1" s="19"/>
      <c r="C1" s="19"/>
      <c r="D1" s="19"/>
      <c r="E1" s="19"/>
      <c r="F1" s="19"/>
      <c r="G1" s="19"/>
      <c r="H1" s="20" t="s">
        <v>2125</v>
      </c>
    </row>
    <row r="2" ht="41.4" customHeight="1" spans="1:8">
      <c r="A2" s="21" t="s">
        <v>2126</v>
      </c>
      <c r="B2" s="21"/>
      <c r="C2" s="21"/>
      <c r="D2" s="21"/>
      <c r="E2" s="21"/>
      <c r="F2" s="21"/>
      <c r="G2" s="21"/>
      <c r="H2" s="21"/>
    </row>
    <row r="3" ht="18.75" customHeight="1" spans="1:8">
      <c r="A3" s="19" t="str">
        <f>"单位名称："&amp;"通海县教育体育局"</f>
        <v>单位名称：通海县教育体育局</v>
      </c>
      <c r="B3" s="19"/>
      <c r="C3" s="19"/>
      <c r="D3" s="19"/>
      <c r="E3" s="19"/>
      <c r="F3" s="19"/>
      <c r="G3" s="19"/>
      <c r="H3" s="19"/>
    </row>
    <row r="4" ht="18.75" customHeight="1" spans="1:8">
      <c r="A4" s="22" t="s">
        <v>224</v>
      </c>
      <c r="B4" s="22" t="s">
        <v>2127</v>
      </c>
      <c r="C4" s="22" t="s">
        <v>2128</v>
      </c>
      <c r="D4" s="22" t="s">
        <v>2129</v>
      </c>
      <c r="E4" s="22" t="s">
        <v>2043</v>
      </c>
      <c r="F4" s="22" t="s">
        <v>2130</v>
      </c>
      <c r="G4" s="22"/>
      <c r="H4" s="22"/>
    </row>
    <row r="5" ht="18.75" customHeight="1" spans="1:8">
      <c r="A5" s="22"/>
      <c r="B5" s="22"/>
      <c r="C5" s="22"/>
      <c r="D5" s="22"/>
      <c r="E5" s="22"/>
      <c r="F5" s="22" t="s">
        <v>2044</v>
      </c>
      <c r="G5" s="22" t="s">
        <v>2131</v>
      </c>
      <c r="H5" s="22" t="s">
        <v>1201</v>
      </c>
    </row>
    <row r="6" ht="18.75" customHeight="1" spans="1:8">
      <c r="A6" s="22" t="s">
        <v>46</v>
      </c>
      <c r="B6" s="22" t="s">
        <v>47</v>
      </c>
      <c r="C6" s="22" t="s">
        <v>48</v>
      </c>
      <c r="D6" s="22" t="s">
        <v>49</v>
      </c>
      <c r="E6" s="22" t="s">
        <v>50</v>
      </c>
      <c r="F6" s="22" t="s">
        <v>51</v>
      </c>
      <c r="G6" s="22" t="s">
        <v>52</v>
      </c>
      <c r="H6" s="22" t="s">
        <v>53</v>
      </c>
    </row>
    <row r="7" ht="18.75" customHeight="1" spans="1:8">
      <c r="A7" s="23" t="s">
        <v>56</v>
      </c>
      <c r="B7" s="23"/>
      <c r="C7" s="23"/>
      <c r="D7" s="23"/>
      <c r="E7" s="24"/>
      <c r="F7" s="24"/>
      <c r="G7" s="16">
        <v>291650</v>
      </c>
      <c r="H7" s="16">
        <v>1362200</v>
      </c>
    </row>
    <row r="8" ht="18.75" customHeight="1" spans="1:8">
      <c r="A8" s="25" t="s">
        <v>59</v>
      </c>
      <c r="B8" s="23" t="s">
        <v>2132</v>
      </c>
      <c r="C8" s="23" t="s">
        <v>2133</v>
      </c>
      <c r="D8" s="23" t="s">
        <v>2083</v>
      </c>
      <c r="E8" s="24" t="s">
        <v>2065</v>
      </c>
      <c r="F8" s="24">
        <v>1</v>
      </c>
      <c r="G8" s="16">
        <v>800</v>
      </c>
      <c r="H8" s="16">
        <v>800</v>
      </c>
    </row>
    <row r="9" ht="18.75" customHeight="1" spans="1:8">
      <c r="A9" s="25" t="s">
        <v>63</v>
      </c>
      <c r="B9" s="23" t="s">
        <v>2132</v>
      </c>
      <c r="C9" s="23" t="s">
        <v>2134</v>
      </c>
      <c r="D9" s="23" t="s">
        <v>2135</v>
      </c>
      <c r="E9" s="24" t="s">
        <v>2065</v>
      </c>
      <c r="F9" s="24">
        <v>1</v>
      </c>
      <c r="G9" s="16">
        <v>35000</v>
      </c>
      <c r="H9" s="16">
        <v>35000</v>
      </c>
    </row>
    <row r="10" ht="18.75" customHeight="1" spans="1:8">
      <c r="A10" s="25" t="s">
        <v>63</v>
      </c>
      <c r="B10" s="23" t="s">
        <v>2132</v>
      </c>
      <c r="C10" s="23" t="s">
        <v>2136</v>
      </c>
      <c r="D10" s="23" t="s">
        <v>2137</v>
      </c>
      <c r="E10" s="24" t="s">
        <v>2065</v>
      </c>
      <c r="F10" s="24">
        <v>48</v>
      </c>
      <c r="G10" s="16">
        <v>4000</v>
      </c>
      <c r="H10" s="16">
        <v>192000</v>
      </c>
    </row>
    <row r="11" ht="18.75" customHeight="1" spans="1:8">
      <c r="A11" s="25" t="s">
        <v>63</v>
      </c>
      <c r="B11" s="23" t="s">
        <v>2132</v>
      </c>
      <c r="C11" s="23" t="s">
        <v>2138</v>
      </c>
      <c r="D11" s="23" t="s">
        <v>2139</v>
      </c>
      <c r="E11" s="24" t="s">
        <v>2065</v>
      </c>
      <c r="F11" s="24">
        <v>4</v>
      </c>
      <c r="G11" s="16">
        <v>3850</v>
      </c>
      <c r="H11" s="16">
        <v>15400</v>
      </c>
    </row>
    <row r="12" ht="18.75" customHeight="1" spans="1:8">
      <c r="A12" s="25" t="s">
        <v>65</v>
      </c>
      <c r="B12" s="23" t="s">
        <v>2132</v>
      </c>
      <c r="C12" s="23" t="s">
        <v>2136</v>
      </c>
      <c r="D12" s="23" t="s">
        <v>2140</v>
      </c>
      <c r="E12" s="24" t="s">
        <v>2065</v>
      </c>
      <c r="F12" s="24">
        <v>10</v>
      </c>
      <c r="G12" s="16">
        <v>5000</v>
      </c>
      <c r="H12" s="16">
        <v>50000</v>
      </c>
    </row>
    <row r="13" ht="18.75" customHeight="1" spans="1:8">
      <c r="A13" s="25" t="s">
        <v>67</v>
      </c>
      <c r="B13" s="23" t="s">
        <v>2132</v>
      </c>
      <c r="C13" s="23" t="s">
        <v>2134</v>
      </c>
      <c r="D13" s="23" t="s">
        <v>2141</v>
      </c>
      <c r="E13" s="24" t="s">
        <v>2065</v>
      </c>
      <c r="F13" s="24">
        <v>1</v>
      </c>
      <c r="G13" s="16">
        <v>30000</v>
      </c>
      <c r="H13" s="16">
        <v>30000</v>
      </c>
    </row>
    <row r="14" ht="18.75" customHeight="1" spans="1:8">
      <c r="A14" s="25" t="s">
        <v>69</v>
      </c>
      <c r="B14" s="23" t="s">
        <v>2132</v>
      </c>
      <c r="C14" s="23" t="s">
        <v>2133</v>
      </c>
      <c r="D14" s="23" t="s">
        <v>2080</v>
      </c>
      <c r="E14" s="24" t="s">
        <v>2065</v>
      </c>
      <c r="F14" s="24">
        <v>5</v>
      </c>
      <c r="G14" s="16">
        <v>1500</v>
      </c>
      <c r="H14" s="16">
        <v>7500</v>
      </c>
    </row>
    <row r="15" ht="18.75" customHeight="1" spans="1:8">
      <c r="A15" s="25" t="s">
        <v>69</v>
      </c>
      <c r="B15" s="23" t="s">
        <v>2132</v>
      </c>
      <c r="C15" s="23" t="s">
        <v>2136</v>
      </c>
      <c r="D15" s="23" t="s">
        <v>2142</v>
      </c>
      <c r="E15" s="24" t="s">
        <v>2065</v>
      </c>
      <c r="F15" s="24">
        <v>5</v>
      </c>
      <c r="G15" s="16">
        <v>6000</v>
      </c>
      <c r="H15" s="16">
        <v>30000</v>
      </c>
    </row>
    <row r="16" ht="18.75" customHeight="1" spans="1:8">
      <c r="A16" s="25" t="s">
        <v>69</v>
      </c>
      <c r="B16" s="23" t="s">
        <v>2132</v>
      </c>
      <c r="C16" s="23" t="s">
        <v>2134</v>
      </c>
      <c r="D16" s="23" t="s">
        <v>2080</v>
      </c>
      <c r="E16" s="24" t="s">
        <v>2065</v>
      </c>
      <c r="F16" s="24">
        <v>2</v>
      </c>
      <c r="G16" s="16">
        <v>20000</v>
      </c>
      <c r="H16" s="16">
        <v>40000</v>
      </c>
    </row>
    <row r="17" ht="18.75" customHeight="1" spans="1:8">
      <c r="A17" s="25" t="s">
        <v>73</v>
      </c>
      <c r="B17" s="23" t="s">
        <v>2132</v>
      </c>
      <c r="C17" s="23" t="s">
        <v>2133</v>
      </c>
      <c r="D17" s="23" t="s">
        <v>2143</v>
      </c>
      <c r="E17" s="24" t="s">
        <v>2065</v>
      </c>
      <c r="F17" s="24">
        <v>4</v>
      </c>
      <c r="G17" s="16">
        <v>1500</v>
      </c>
      <c r="H17" s="16">
        <v>6000</v>
      </c>
    </row>
    <row r="18" ht="18.75" customHeight="1" spans="1:8">
      <c r="A18" s="25" t="s">
        <v>73</v>
      </c>
      <c r="B18" s="23" t="s">
        <v>2132</v>
      </c>
      <c r="C18" s="23" t="s">
        <v>2144</v>
      </c>
      <c r="D18" s="23" t="s">
        <v>2145</v>
      </c>
      <c r="E18" s="24" t="s">
        <v>2065</v>
      </c>
      <c r="F18" s="24">
        <v>1</v>
      </c>
      <c r="G18" s="16">
        <v>4000</v>
      </c>
      <c r="H18" s="16">
        <v>4000</v>
      </c>
    </row>
    <row r="19" ht="18.75" customHeight="1" spans="1:8">
      <c r="A19" s="25" t="s">
        <v>73</v>
      </c>
      <c r="B19" s="23" t="s">
        <v>2132</v>
      </c>
      <c r="C19" s="23" t="s">
        <v>2136</v>
      </c>
      <c r="D19" s="23" t="s">
        <v>2146</v>
      </c>
      <c r="E19" s="24" t="s">
        <v>2065</v>
      </c>
      <c r="F19" s="24">
        <v>10</v>
      </c>
      <c r="G19" s="16">
        <v>6000</v>
      </c>
      <c r="H19" s="16">
        <v>60000</v>
      </c>
    </row>
    <row r="20" ht="18.75" customHeight="1" spans="1:8">
      <c r="A20" s="25" t="s">
        <v>77</v>
      </c>
      <c r="B20" s="23" t="s">
        <v>2132</v>
      </c>
      <c r="C20" s="23" t="s">
        <v>2136</v>
      </c>
      <c r="D20" s="23" t="s">
        <v>2146</v>
      </c>
      <c r="E20" s="24" t="s">
        <v>2065</v>
      </c>
      <c r="F20" s="24">
        <v>15</v>
      </c>
      <c r="G20" s="16">
        <v>6000</v>
      </c>
      <c r="H20" s="16">
        <v>90000</v>
      </c>
    </row>
    <row r="21" ht="18.75" customHeight="1" spans="1:8">
      <c r="A21" s="25" t="s">
        <v>77</v>
      </c>
      <c r="B21" s="23" t="s">
        <v>2132</v>
      </c>
      <c r="C21" s="23" t="s">
        <v>2133</v>
      </c>
      <c r="D21" s="23" t="s">
        <v>2143</v>
      </c>
      <c r="E21" s="24" t="s">
        <v>2065</v>
      </c>
      <c r="F21" s="24">
        <v>10</v>
      </c>
      <c r="G21" s="16">
        <v>1500</v>
      </c>
      <c r="H21" s="16">
        <v>15000</v>
      </c>
    </row>
    <row r="22" ht="18.75" customHeight="1" spans="1:8">
      <c r="A22" s="25" t="s">
        <v>77</v>
      </c>
      <c r="B22" s="23" t="s">
        <v>2147</v>
      </c>
      <c r="C22" s="23" t="s">
        <v>2148</v>
      </c>
      <c r="D22" s="23" t="s">
        <v>2149</v>
      </c>
      <c r="E22" s="24" t="s">
        <v>2060</v>
      </c>
      <c r="F22" s="24">
        <v>30</v>
      </c>
      <c r="G22" s="16">
        <v>800</v>
      </c>
      <c r="H22" s="16">
        <v>24000</v>
      </c>
    </row>
    <row r="23" ht="18.75" customHeight="1" spans="1:8">
      <c r="A23" s="25" t="s">
        <v>77</v>
      </c>
      <c r="B23" s="23" t="s">
        <v>2132</v>
      </c>
      <c r="C23" s="23" t="s">
        <v>2150</v>
      </c>
      <c r="D23" s="23" t="s">
        <v>2151</v>
      </c>
      <c r="E23" s="24" t="s">
        <v>2065</v>
      </c>
      <c r="F23" s="24">
        <v>2</v>
      </c>
      <c r="G23" s="16">
        <v>7600</v>
      </c>
      <c r="H23" s="16">
        <v>15200</v>
      </c>
    </row>
    <row r="24" ht="18.75" customHeight="1" spans="1:8">
      <c r="A24" s="25" t="s">
        <v>79</v>
      </c>
      <c r="B24" s="23" t="s">
        <v>2132</v>
      </c>
      <c r="C24" s="23" t="s">
        <v>2136</v>
      </c>
      <c r="D24" s="23" t="s">
        <v>2152</v>
      </c>
      <c r="E24" s="24" t="s">
        <v>2065</v>
      </c>
      <c r="F24" s="24">
        <v>5</v>
      </c>
      <c r="G24" s="16">
        <v>6000</v>
      </c>
      <c r="H24" s="16">
        <v>30000</v>
      </c>
    </row>
    <row r="25" ht="18.75" customHeight="1" spans="1:8">
      <c r="A25" s="25" t="s">
        <v>81</v>
      </c>
      <c r="B25" s="23" t="s">
        <v>2132</v>
      </c>
      <c r="C25" s="23" t="s">
        <v>2136</v>
      </c>
      <c r="D25" s="23" t="s">
        <v>2086</v>
      </c>
      <c r="E25" s="24" t="s">
        <v>856</v>
      </c>
      <c r="F25" s="24">
        <v>3</v>
      </c>
      <c r="G25" s="16">
        <v>6000</v>
      </c>
      <c r="H25" s="16">
        <v>18000</v>
      </c>
    </row>
    <row r="26" ht="18.75" customHeight="1" spans="1:8">
      <c r="A26" s="25" t="s">
        <v>83</v>
      </c>
      <c r="B26" s="23" t="s">
        <v>2132</v>
      </c>
      <c r="C26" s="23" t="s">
        <v>2133</v>
      </c>
      <c r="D26" s="23" t="s">
        <v>2143</v>
      </c>
      <c r="E26" s="24" t="s">
        <v>2065</v>
      </c>
      <c r="F26" s="24">
        <v>12</v>
      </c>
      <c r="G26" s="16">
        <v>1500</v>
      </c>
      <c r="H26" s="16">
        <v>18000</v>
      </c>
    </row>
    <row r="27" ht="18.75" customHeight="1" spans="1:8">
      <c r="A27" s="25" t="s">
        <v>83</v>
      </c>
      <c r="B27" s="23" t="s">
        <v>2132</v>
      </c>
      <c r="C27" s="23" t="s">
        <v>2136</v>
      </c>
      <c r="D27" s="23" t="s">
        <v>2152</v>
      </c>
      <c r="E27" s="24" t="s">
        <v>2065</v>
      </c>
      <c r="F27" s="24">
        <v>12</v>
      </c>
      <c r="G27" s="16">
        <v>6000</v>
      </c>
      <c r="H27" s="16">
        <v>72000</v>
      </c>
    </row>
    <row r="28" ht="18.75" customHeight="1" spans="1:8">
      <c r="A28" s="25" t="s">
        <v>83</v>
      </c>
      <c r="B28" s="23" t="s">
        <v>2132</v>
      </c>
      <c r="C28" s="23" t="s">
        <v>2134</v>
      </c>
      <c r="D28" s="23" t="s">
        <v>2153</v>
      </c>
      <c r="E28" s="24" t="s">
        <v>2065</v>
      </c>
      <c r="F28" s="24">
        <v>1</v>
      </c>
      <c r="G28" s="16">
        <v>20000</v>
      </c>
      <c r="H28" s="16">
        <v>20000</v>
      </c>
    </row>
    <row r="29" ht="18.75" customHeight="1" spans="1:8">
      <c r="A29" s="25" t="s">
        <v>83</v>
      </c>
      <c r="B29" s="23" t="s">
        <v>2132</v>
      </c>
      <c r="C29" s="23" t="s">
        <v>2150</v>
      </c>
      <c r="D29" s="23" t="s">
        <v>2154</v>
      </c>
      <c r="E29" s="24" t="s">
        <v>2065</v>
      </c>
      <c r="F29" s="24">
        <v>3</v>
      </c>
      <c r="G29" s="16">
        <v>7600</v>
      </c>
      <c r="H29" s="16">
        <v>22800</v>
      </c>
    </row>
    <row r="30" ht="18.75" customHeight="1" spans="1:8">
      <c r="A30" s="25" t="s">
        <v>85</v>
      </c>
      <c r="B30" s="23" t="s">
        <v>2132</v>
      </c>
      <c r="C30" s="23" t="s">
        <v>2136</v>
      </c>
      <c r="D30" s="23" t="s">
        <v>2155</v>
      </c>
      <c r="E30" s="24" t="s">
        <v>856</v>
      </c>
      <c r="F30" s="24">
        <v>20</v>
      </c>
      <c r="G30" s="16">
        <v>4000</v>
      </c>
      <c r="H30" s="16">
        <v>80000</v>
      </c>
    </row>
    <row r="31" ht="18.75" customHeight="1" spans="1:8">
      <c r="A31" s="25" t="s">
        <v>87</v>
      </c>
      <c r="B31" s="23" t="s">
        <v>2132</v>
      </c>
      <c r="C31" s="23" t="s">
        <v>2150</v>
      </c>
      <c r="D31" s="23" t="s">
        <v>2156</v>
      </c>
      <c r="E31" s="24" t="s">
        <v>2065</v>
      </c>
      <c r="F31" s="24">
        <v>10</v>
      </c>
      <c r="G31" s="16">
        <v>1200</v>
      </c>
      <c r="H31" s="16">
        <v>12000</v>
      </c>
    </row>
    <row r="32" ht="18.75" customHeight="1" spans="1:8">
      <c r="A32" s="25" t="s">
        <v>87</v>
      </c>
      <c r="B32" s="23" t="s">
        <v>2132</v>
      </c>
      <c r="C32" s="23" t="s">
        <v>2134</v>
      </c>
      <c r="D32" s="23" t="s">
        <v>2157</v>
      </c>
      <c r="E32" s="24" t="s">
        <v>2065</v>
      </c>
      <c r="F32" s="24">
        <v>3</v>
      </c>
      <c r="G32" s="16">
        <v>20000</v>
      </c>
      <c r="H32" s="16">
        <v>60000</v>
      </c>
    </row>
    <row r="33" ht="18.75" customHeight="1" spans="1:8">
      <c r="A33" s="25" t="s">
        <v>87</v>
      </c>
      <c r="B33" s="23" t="s">
        <v>2132</v>
      </c>
      <c r="C33" s="23" t="s">
        <v>2136</v>
      </c>
      <c r="D33" s="23" t="s">
        <v>2086</v>
      </c>
      <c r="E33" s="24" t="s">
        <v>2065</v>
      </c>
      <c r="F33" s="24">
        <v>10</v>
      </c>
      <c r="G33" s="16">
        <v>6000</v>
      </c>
      <c r="H33" s="16">
        <v>60000</v>
      </c>
    </row>
    <row r="34" ht="18.75" customHeight="1" spans="1:8">
      <c r="A34" s="25" t="s">
        <v>89</v>
      </c>
      <c r="B34" s="23" t="s">
        <v>2132</v>
      </c>
      <c r="C34" s="23" t="s">
        <v>2158</v>
      </c>
      <c r="D34" s="23" t="s">
        <v>2159</v>
      </c>
      <c r="E34" s="24" t="s">
        <v>2065</v>
      </c>
      <c r="F34" s="24">
        <v>5</v>
      </c>
      <c r="G34" s="16">
        <v>2500</v>
      </c>
      <c r="H34" s="16">
        <v>12500</v>
      </c>
    </row>
    <row r="35" ht="18.75" customHeight="1" spans="1:8">
      <c r="A35" s="25" t="s">
        <v>93</v>
      </c>
      <c r="B35" s="23" t="s">
        <v>2132</v>
      </c>
      <c r="C35" s="23" t="s">
        <v>2136</v>
      </c>
      <c r="D35" s="23" t="s">
        <v>2146</v>
      </c>
      <c r="E35" s="24" t="s">
        <v>856</v>
      </c>
      <c r="F35" s="24">
        <v>25</v>
      </c>
      <c r="G35" s="16">
        <v>6000</v>
      </c>
      <c r="H35" s="16">
        <v>150000</v>
      </c>
    </row>
    <row r="36" ht="18.75" customHeight="1" spans="1:8">
      <c r="A36" s="25" t="s">
        <v>95</v>
      </c>
      <c r="B36" s="23" t="s">
        <v>2132</v>
      </c>
      <c r="C36" s="23" t="s">
        <v>2136</v>
      </c>
      <c r="D36" s="23" t="s">
        <v>2152</v>
      </c>
      <c r="E36" s="24" t="s">
        <v>856</v>
      </c>
      <c r="F36" s="24">
        <v>10</v>
      </c>
      <c r="G36" s="16">
        <v>4500</v>
      </c>
      <c r="H36" s="16">
        <v>45000</v>
      </c>
    </row>
    <row r="37" ht="18.75" customHeight="1" spans="1:8">
      <c r="A37" s="25" t="s">
        <v>95</v>
      </c>
      <c r="B37" s="23" t="s">
        <v>2132</v>
      </c>
      <c r="C37" s="23" t="s">
        <v>2158</v>
      </c>
      <c r="D37" s="23" t="s">
        <v>2159</v>
      </c>
      <c r="E37" s="24" t="s">
        <v>856</v>
      </c>
      <c r="F37" s="24">
        <v>1</v>
      </c>
      <c r="G37" s="16">
        <v>3000</v>
      </c>
      <c r="H37" s="16">
        <v>3000</v>
      </c>
    </row>
    <row r="38" ht="18.75" customHeight="1" spans="1:8">
      <c r="A38" s="25" t="s">
        <v>95</v>
      </c>
      <c r="B38" s="23" t="s">
        <v>2132</v>
      </c>
      <c r="C38" s="23" t="s">
        <v>2134</v>
      </c>
      <c r="D38" s="23" t="s">
        <v>2160</v>
      </c>
      <c r="E38" s="24" t="s">
        <v>856</v>
      </c>
      <c r="F38" s="24">
        <v>1</v>
      </c>
      <c r="G38" s="16">
        <v>45000</v>
      </c>
      <c r="H38" s="16">
        <v>45000</v>
      </c>
    </row>
    <row r="39" ht="18.75" customHeight="1" spans="1:8">
      <c r="A39" s="25" t="s">
        <v>97</v>
      </c>
      <c r="B39" s="23" t="s">
        <v>2132</v>
      </c>
      <c r="C39" s="23" t="s">
        <v>2161</v>
      </c>
      <c r="D39" s="23" t="s">
        <v>2162</v>
      </c>
      <c r="E39" s="24" t="s">
        <v>2065</v>
      </c>
      <c r="F39" s="24">
        <v>1</v>
      </c>
      <c r="G39" s="16">
        <v>1000</v>
      </c>
      <c r="H39" s="16">
        <v>1000</v>
      </c>
    </row>
    <row r="40" ht="18.75" customHeight="1" spans="1:8">
      <c r="A40" s="25" t="s">
        <v>97</v>
      </c>
      <c r="B40" s="23" t="s">
        <v>2132</v>
      </c>
      <c r="C40" s="23" t="s">
        <v>2136</v>
      </c>
      <c r="D40" s="23" t="s">
        <v>2146</v>
      </c>
      <c r="E40" s="24" t="s">
        <v>2065</v>
      </c>
      <c r="F40" s="24">
        <v>12</v>
      </c>
      <c r="G40" s="16">
        <v>6000</v>
      </c>
      <c r="H40" s="16">
        <v>72000</v>
      </c>
    </row>
    <row r="41" ht="18.75" customHeight="1" spans="1:8">
      <c r="A41" s="25" t="s">
        <v>97</v>
      </c>
      <c r="B41" s="23" t="s">
        <v>2147</v>
      </c>
      <c r="C41" s="23" t="s">
        <v>2163</v>
      </c>
      <c r="D41" s="23" t="s">
        <v>2164</v>
      </c>
      <c r="E41" s="24" t="s">
        <v>2057</v>
      </c>
      <c r="F41" s="24">
        <v>5</v>
      </c>
      <c r="G41" s="16">
        <v>800</v>
      </c>
      <c r="H41" s="16">
        <v>4000</v>
      </c>
    </row>
    <row r="42" ht="18.75" customHeight="1" spans="1:8">
      <c r="A42" s="25" t="s">
        <v>97</v>
      </c>
      <c r="B42" s="23" t="s">
        <v>2132</v>
      </c>
      <c r="C42" s="23" t="s">
        <v>2158</v>
      </c>
      <c r="D42" s="23" t="s">
        <v>2159</v>
      </c>
      <c r="E42" s="24" t="s">
        <v>2065</v>
      </c>
      <c r="F42" s="24">
        <v>2</v>
      </c>
      <c r="G42" s="16">
        <v>3000</v>
      </c>
      <c r="H42" s="16">
        <v>6000</v>
      </c>
    </row>
    <row r="43" ht="18.75" customHeight="1" spans="1:8">
      <c r="A43" s="25" t="s">
        <v>97</v>
      </c>
      <c r="B43" s="23" t="s">
        <v>2147</v>
      </c>
      <c r="C43" s="23" t="s">
        <v>2165</v>
      </c>
      <c r="D43" s="23" t="s">
        <v>2166</v>
      </c>
      <c r="E43" s="24" t="s">
        <v>2167</v>
      </c>
      <c r="F43" s="24">
        <v>2</v>
      </c>
      <c r="G43" s="16">
        <v>1000</v>
      </c>
      <c r="H43" s="16">
        <v>2000</v>
      </c>
    </row>
    <row r="44" ht="18.75" customHeight="1" spans="1:8">
      <c r="A44" s="25" t="s">
        <v>97</v>
      </c>
      <c r="B44" s="23" t="s">
        <v>2132</v>
      </c>
      <c r="C44" s="23" t="s">
        <v>2168</v>
      </c>
      <c r="D44" s="23" t="s">
        <v>2169</v>
      </c>
      <c r="E44" s="24" t="s">
        <v>2065</v>
      </c>
      <c r="F44" s="24">
        <v>2</v>
      </c>
      <c r="G44" s="16">
        <v>7000</v>
      </c>
      <c r="H44" s="16">
        <v>14000</v>
      </c>
    </row>
  </sheetData>
  <mergeCells count="8">
    <mergeCell ref="A2:H2"/>
    <mergeCell ref="A3:C3"/>
    <mergeCell ref="F4:H4"/>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selection activeCell="C13" sqref="C13"/>
    </sheetView>
  </sheetViews>
  <sheetFormatPr defaultColWidth="8.85" defaultRowHeight="15" customHeight="1"/>
  <cols>
    <col min="1" max="1" width="21.425" customWidth="1"/>
    <col min="2" max="3" width="35.7083333333333" customWidth="1"/>
    <col min="4" max="4" width="17.1416666666667" customWidth="1"/>
    <col min="5" max="5" width="28.575" customWidth="1"/>
    <col min="6" max="6" width="17.1416666666667" customWidth="1"/>
    <col min="7" max="7" width="28.575" customWidth="1"/>
    <col min="8" max="11" width="14.2833333333333" customWidth="1"/>
  </cols>
  <sheetData>
    <row r="1" ht="18.75" customHeight="1" spans="1:11">
      <c r="A1" s="1"/>
      <c r="B1" s="1"/>
      <c r="C1" s="1"/>
      <c r="D1" s="1"/>
      <c r="E1" s="1"/>
      <c r="F1" s="1"/>
      <c r="G1" s="1"/>
      <c r="H1" s="2"/>
      <c r="I1" s="2"/>
      <c r="J1" s="2"/>
      <c r="K1" s="2" t="s">
        <v>2170</v>
      </c>
    </row>
    <row r="2" ht="45" customHeight="1" spans="1:11">
      <c r="A2" s="3" t="s">
        <v>2171</v>
      </c>
      <c r="B2" s="3"/>
      <c r="C2" s="3"/>
      <c r="D2" s="3"/>
      <c r="E2" s="3"/>
      <c r="F2" s="3"/>
      <c r="G2" s="3"/>
      <c r="H2" s="3"/>
      <c r="I2" s="3"/>
      <c r="J2" s="3"/>
      <c r="K2" s="3"/>
    </row>
    <row r="3" ht="18.75" customHeight="1" spans="1:11">
      <c r="A3" s="4" t="str">
        <f>"单位名称："&amp;"通海县教育体育局"</f>
        <v>单位名称：通海县教育体育局</v>
      </c>
      <c r="B3" s="4"/>
      <c r="C3" s="4"/>
      <c r="D3" s="4"/>
      <c r="E3" s="4"/>
      <c r="F3" s="4"/>
      <c r="G3" s="4"/>
      <c r="H3" s="5"/>
      <c r="I3" s="5"/>
      <c r="J3" s="5"/>
      <c r="K3" s="5" t="s">
        <v>29</v>
      </c>
    </row>
    <row r="4" ht="18.75" customHeight="1" spans="1:11">
      <c r="A4" s="12" t="s">
        <v>571</v>
      </c>
      <c r="B4" s="12" t="s">
        <v>226</v>
      </c>
      <c r="C4" s="12" t="s">
        <v>572</v>
      </c>
      <c r="D4" s="12" t="s">
        <v>227</v>
      </c>
      <c r="E4" s="12" t="s">
        <v>228</v>
      </c>
      <c r="F4" s="12" t="s">
        <v>573</v>
      </c>
      <c r="G4" s="12" t="s">
        <v>230</v>
      </c>
      <c r="H4" s="12" t="s">
        <v>32</v>
      </c>
      <c r="I4" s="12" t="s">
        <v>2172</v>
      </c>
      <c r="J4" s="12"/>
      <c r="K4" s="12"/>
    </row>
    <row r="5" ht="18.75" customHeight="1" spans="1:11">
      <c r="A5" s="12"/>
      <c r="B5" s="12"/>
      <c r="C5" s="12"/>
      <c r="D5" s="12"/>
      <c r="E5" s="12"/>
      <c r="F5" s="12"/>
      <c r="G5" s="12"/>
      <c r="H5" s="12"/>
      <c r="I5" s="12" t="s">
        <v>35</v>
      </c>
      <c r="J5" s="12" t="s">
        <v>36</v>
      </c>
      <c r="K5" s="12" t="s">
        <v>37</v>
      </c>
    </row>
    <row r="6" ht="22.65" customHeight="1" spans="1:11">
      <c r="A6" s="12"/>
      <c r="B6" s="12"/>
      <c r="C6" s="12"/>
      <c r="D6" s="12"/>
      <c r="E6" s="12"/>
      <c r="F6" s="12"/>
      <c r="G6" s="12"/>
      <c r="H6" s="12"/>
      <c r="I6" s="12"/>
      <c r="J6" s="12"/>
      <c r="K6" s="12"/>
    </row>
    <row r="7" ht="18.75" customHeight="1" spans="1:11">
      <c r="A7" s="13" t="s">
        <v>46</v>
      </c>
      <c r="B7" s="13">
        <v>2</v>
      </c>
      <c r="C7" s="13">
        <v>3</v>
      </c>
      <c r="D7" s="13">
        <v>4</v>
      </c>
      <c r="E7" s="13">
        <v>5</v>
      </c>
      <c r="F7" s="13">
        <v>6</v>
      </c>
      <c r="G7" s="13">
        <v>7</v>
      </c>
      <c r="H7" s="13">
        <v>8</v>
      </c>
      <c r="I7" s="13">
        <v>9</v>
      </c>
      <c r="J7" s="13">
        <v>10</v>
      </c>
      <c r="K7" s="13">
        <v>11</v>
      </c>
    </row>
    <row r="8" ht="20.25" customHeight="1" spans="1:11">
      <c r="A8" s="14"/>
      <c r="B8" s="15"/>
      <c r="C8" s="14"/>
      <c r="D8" s="14"/>
      <c r="E8" s="14"/>
      <c r="F8" s="14"/>
      <c r="G8" s="14"/>
      <c r="H8" s="16"/>
      <c r="I8" s="16"/>
      <c r="J8" s="16"/>
      <c r="K8" s="16"/>
    </row>
    <row r="9" ht="20.25" customHeight="1" spans="1:11">
      <c r="A9" s="14"/>
      <c r="B9" s="15"/>
      <c r="C9" s="14"/>
      <c r="D9" s="14"/>
      <c r="E9" s="14"/>
      <c r="F9" s="14"/>
      <c r="G9" s="14"/>
      <c r="H9" s="16"/>
      <c r="I9" s="16"/>
      <c r="J9" s="16"/>
      <c r="K9" s="16"/>
    </row>
    <row r="10" ht="20.25" customHeight="1" spans="1:11">
      <c r="A10" s="17" t="s">
        <v>32</v>
      </c>
      <c r="B10" s="17"/>
      <c r="C10" s="17"/>
      <c r="D10" s="17"/>
      <c r="E10" s="17"/>
      <c r="F10" s="17"/>
      <c r="G10" s="17"/>
      <c r="H10" s="16"/>
      <c r="I10" s="16"/>
      <c r="J10" s="16"/>
      <c r="K10" s="16"/>
    </row>
    <row r="12" customHeight="1" spans="1:11">
      <c r="A12" s="18" t="s">
        <v>2173</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38"/>
  <sheetViews>
    <sheetView showZeros="0" workbookViewId="0">
      <selection activeCell="J12" sqref="J12"/>
    </sheetView>
  </sheetViews>
  <sheetFormatPr defaultColWidth="8.85" defaultRowHeight="15" customHeight="1" outlineLevelCol="6"/>
  <cols>
    <col min="1" max="1" width="35.7083333333333" customWidth="1"/>
    <col min="2" max="2" width="21.425" customWidth="1"/>
    <col min="3" max="3" width="35.7083333333333" customWidth="1"/>
    <col min="4" max="4" width="21.425" customWidth="1"/>
    <col min="5" max="7" width="17.1416666666667" customWidth="1"/>
  </cols>
  <sheetData>
    <row r="1" ht="18.75" customHeight="1" spans="1:7">
      <c r="A1" s="1"/>
      <c r="B1" s="1"/>
      <c r="C1" s="1"/>
      <c r="D1" s="1"/>
      <c r="E1" s="2"/>
      <c r="F1" s="2"/>
      <c r="G1" s="2" t="s">
        <v>2174</v>
      </c>
    </row>
    <row r="2" ht="45" customHeight="1" spans="1:7">
      <c r="A2" s="3" t="s">
        <v>2175</v>
      </c>
      <c r="B2" s="3"/>
      <c r="C2" s="3"/>
      <c r="D2" s="3"/>
      <c r="E2" s="3"/>
      <c r="F2" s="3"/>
      <c r="G2" s="3"/>
    </row>
    <row r="3" ht="24.15" customHeight="1" spans="1:7">
      <c r="A3" s="4" t="str">
        <f>"单位名称："&amp;"通海县教育体育局"</f>
        <v>单位名称：通海县教育体育局</v>
      </c>
      <c r="B3" s="4"/>
      <c r="C3" s="4"/>
      <c r="D3" s="4"/>
      <c r="E3" s="5"/>
      <c r="F3" s="5"/>
      <c r="G3" s="5" t="s">
        <v>29</v>
      </c>
    </row>
    <row r="4" ht="18.75" customHeight="1" spans="1:7">
      <c r="A4" s="6" t="s">
        <v>572</v>
      </c>
      <c r="B4" s="6" t="s">
        <v>571</v>
      </c>
      <c r="C4" s="6" t="s">
        <v>226</v>
      </c>
      <c r="D4" s="6" t="s">
        <v>2176</v>
      </c>
      <c r="E4" s="6" t="s">
        <v>35</v>
      </c>
      <c r="F4" s="6"/>
      <c r="G4" s="6"/>
    </row>
    <row r="5" ht="18.75" customHeight="1" spans="1:7">
      <c r="A5" s="6"/>
      <c r="B5" s="6"/>
      <c r="C5" s="6"/>
      <c r="D5" s="6"/>
      <c r="E5" s="6">
        <v>2026</v>
      </c>
      <c r="F5" s="6">
        <v>2027</v>
      </c>
      <c r="G5" s="6">
        <v>2028</v>
      </c>
    </row>
    <row r="6" ht="22.65" customHeight="1" spans="1:7">
      <c r="A6" s="6"/>
      <c r="B6" s="6"/>
      <c r="C6" s="6"/>
      <c r="D6" s="6"/>
      <c r="E6" s="6"/>
      <c r="F6" s="6"/>
      <c r="G6" s="6"/>
    </row>
    <row r="7" ht="18.75" customHeight="1" spans="1:7">
      <c r="A7" s="7" t="s">
        <v>46</v>
      </c>
      <c r="B7" s="7">
        <v>2</v>
      </c>
      <c r="C7" s="7">
        <v>3</v>
      </c>
      <c r="D7" s="7">
        <v>4</v>
      </c>
      <c r="E7" s="7">
        <v>5</v>
      </c>
      <c r="F7" s="7">
        <v>6</v>
      </c>
      <c r="G7" s="7">
        <v>7</v>
      </c>
    </row>
    <row r="8" ht="20.25" customHeight="1" spans="1:7">
      <c r="A8" s="8" t="s">
        <v>56</v>
      </c>
      <c r="B8" s="8" t="s">
        <v>577</v>
      </c>
      <c r="C8" s="9" t="s">
        <v>579</v>
      </c>
      <c r="D8" s="8" t="s">
        <v>2177</v>
      </c>
      <c r="E8" s="10">
        <v>640000</v>
      </c>
      <c r="F8" s="10"/>
      <c r="G8" s="10"/>
    </row>
    <row r="9" ht="20.25" customHeight="1" spans="1:7">
      <c r="A9" s="8" t="s">
        <v>56</v>
      </c>
      <c r="B9" s="8" t="s">
        <v>577</v>
      </c>
      <c r="C9" s="9" t="s">
        <v>581</v>
      </c>
      <c r="D9" s="8" t="s">
        <v>2177</v>
      </c>
      <c r="E9" s="10">
        <v>36000</v>
      </c>
      <c r="F9" s="10"/>
      <c r="G9" s="10"/>
    </row>
    <row r="10" ht="20.25" customHeight="1" spans="1:7">
      <c r="A10" s="8" t="s">
        <v>56</v>
      </c>
      <c r="B10" s="8" t="s">
        <v>584</v>
      </c>
      <c r="C10" s="9" t="s">
        <v>583</v>
      </c>
      <c r="D10" s="8" t="s">
        <v>2177</v>
      </c>
      <c r="E10" s="10">
        <v>173796</v>
      </c>
      <c r="F10" s="10"/>
      <c r="G10" s="10"/>
    </row>
    <row r="11" ht="20.25" customHeight="1" spans="1:7">
      <c r="A11" s="8" t="s">
        <v>56</v>
      </c>
      <c r="B11" s="8" t="s">
        <v>577</v>
      </c>
      <c r="C11" s="9" t="s">
        <v>586</v>
      </c>
      <c r="D11" s="8" t="s">
        <v>2177</v>
      </c>
      <c r="E11" s="10">
        <v>50000</v>
      </c>
      <c r="F11" s="10"/>
      <c r="G11" s="10"/>
    </row>
    <row r="12" ht="20.25" customHeight="1" spans="1:7">
      <c r="A12" s="8" t="s">
        <v>56</v>
      </c>
      <c r="B12" s="8" t="s">
        <v>584</v>
      </c>
      <c r="C12" s="9" t="s">
        <v>592</v>
      </c>
      <c r="D12" s="8" t="s">
        <v>2177</v>
      </c>
      <c r="E12" s="10">
        <v>3240</v>
      </c>
      <c r="F12" s="10"/>
      <c r="G12" s="10"/>
    </row>
    <row r="13" ht="20.25" customHeight="1" spans="1:7">
      <c r="A13" s="8" t="s">
        <v>56</v>
      </c>
      <c r="B13" s="8" t="s">
        <v>584</v>
      </c>
      <c r="C13" s="9" t="s">
        <v>594</v>
      </c>
      <c r="D13" s="8" t="s">
        <v>2177</v>
      </c>
      <c r="E13" s="10">
        <v>42000</v>
      </c>
      <c r="F13" s="10"/>
      <c r="G13" s="10"/>
    </row>
    <row r="14" ht="20.25" customHeight="1" spans="1:7">
      <c r="A14" s="8" t="s">
        <v>56</v>
      </c>
      <c r="B14" s="8" t="s">
        <v>584</v>
      </c>
      <c r="C14" s="9" t="s">
        <v>596</v>
      </c>
      <c r="D14" s="8" t="s">
        <v>2177</v>
      </c>
      <c r="E14" s="10">
        <v>85464</v>
      </c>
      <c r="F14" s="10"/>
      <c r="G14" s="10"/>
    </row>
    <row r="15" ht="20.25" customHeight="1" spans="1:7">
      <c r="A15" s="8" t="s">
        <v>59</v>
      </c>
      <c r="B15" s="8" t="s">
        <v>577</v>
      </c>
      <c r="C15" s="9" t="s">
        <v>581</v>
      </c>
      <c r="D15" s="8" t="s">
        <v>2177</v>
      </c>
      <c r="E15" s="10">
        <v>36720</v>
      </c>
      <c r="F15" s="10"/>
      <c r="G15" s="10"/>
    </row>
    <row r="16" ht="20.25" customHeight="1" spans="1:7">
      <c r="A16" s="8" t="s">
        <v>59</v>
      </c>
      <c r="B16" s="8" t="s">
        <v>584</v>
      </c>
      <c r="C16" s="9" t="s">
        <v>602</v>
      </c>
      <c r="D16" s="8" t="s">
        <v>2177</v>
      </c>
      <c r="E16" s="10">
        <v>1800</v>
      </c>
      <c r="F16" s="10"/>
      <c r="G16" s="10"/>
    </row>
    <row r="17" ht="20.25" customHeight="1" spans="1:7">
      <c r="A17" s="8" t="s">
        <v>59</v>
      </c>
      <c r="B17" s="8" t="s">
        <v>584</v>
      </c>
      <c r="C17" s="9" t="s">
        <v>594</v>
      </c>
      <c r="D17" s="8" t="s">
        <v>2177</v>
      </c>
      <c r="E17" s="10">
        <v>517760</v>
      </c>
      <c r="F17" s="10"/>
      <c r="G17" s="10"/>
    </row>
    <row r="18" ht="20.25" customHeight="1" spans="1:7">
      <c r="A18" s="8" t="s">
        <v>61</v>
      </c>
      <c r="B18" s="8" t="s">
        <v>584</v>
      </c>
      <c r="C18" s="9" t="s">
        <v>596</v>
      </c>
      <c r="D18" s="8" t="s">
        <v>2177</v>
      </c>
      <c r="E18" s="10">
        <v>16632</v>
      </c>
      <c r="F18" s="10"/>
      <c r="G18" s="10"/>
    </row>
    <row r="19" ht="20.25" customHeight="1" spans="1:7">
      <c r="A19" s="8" t="s">
        <v>61</v>
      </c>
      <c r="B19" s="8" t="s">
        <v>610</v>
      </c>
      <c r="C19" s="9" t="s">
        <v>609</v>
      </c>
      <c r="D19" s="8" t="s">
        <v>2177</v>
      </c>
      <c r="E19" s="10">
        <v>827000</v>
      </c>
      <c r="F19" s="10"/>
      <c r="G19" s="10"/>
    </row>
    <row r="20" ht="20.25" customHeight="1" spans="1:7">
      <c r="A20" s="8" t="s">
        <v>61</v>
      </c>
      <c r="B20" s="8" t="s">
        <v>610</v>
      </c>
      <c r="C20" s="9" t="s">
        <v>612</v>
      </c>
      <c r="D20" s="8" t="s">
        <v>2177</v>
      </c>
      <c r="E20" s="10">
        <v>15456</v>
      </c>
      <c r="F20" s="10"/>
      <c r="G20" s="10"/>
    </row>
    <row r="21" ht="20.25" customHeight="1" spans="1:7">
      <c r="A21" s="8" t="s">
        <v>61</v>
      </c>
      <c r="B21" s="8" t="s">
        <v>584</v>
      </c>
      <c r="C21" s="9" t="s">
        <v>616</v>
      </c>
      <c r="D21" s="8" t="s">
        <v>2177</v>
      </c>
      <c r="E21" s="10">
        <v>39696</v>
      </c>
      <c r="F21" s="10"/>
      <c r="G21" s="10"/>
    </row>
    <row r="22" ht="20.25" customHeight="1" spans="1:7">
      <c r="A22" s="8" t="s">
        <v>63</v>
      </c>
      <c r="B22" s="8" t="s">
        <v>584</v>
      </c>
      <c r="C22" s="9" t="s">
        <v>623</v>
      </c>
      <c r="D22" s="8" t="s">
        <v>2177</v>
      </c>
      <c r="E22" s="10">
        <v>9984</v>
      </c>
      <c r="F22" s="10"/>
      <c r="G22" s="10"/>
    </row>
    <row r="23" ht="20.25" customHeight="1" spans="1:7">
      <c r="A23" s="8" t="s">
        <v>63</v>
      </c>
      <c r="B23" s="8" t="s">
        <v>584</v>
      </c>
      <c r="C23" s="9" t="s">
        <v>625</v>
      </c>
      <c r="D23" s="8" t="s">
        <v>2177</v>
      </c>
      <c r="E23" s="10">
        <v>7500</v>
      </c>
      <c r="F23" s="10"/>
      <c r="G23" s="10"/>
    </row>
    <row r="24" ht="20.25" customHeight="1" spans="1:7">
      <c r="A24" s="8" t="s">
        <v>63</v>
      </c>
      <c r="B24" s="8" t="s">
        <v>584</v>
      </c>
      <c r="C24" s="9" t="s">
        <v>627</v>
      </c>
      <c r="D24" s="8" t="s">
        <v>2177</v>
      </c>
      <c r="E24" s="10">
        <v>4800</v>
      </c>
      <c r="F24" s="10"/>
      <c r="G24" s="10"/>
    </row>
    <row r="25" ht="20.25" customHeight="1" spans="1:7">
      <c r="A25" s="8" t="s">
        <v>63</v>
      </c>
      <c r="B25" s="8" t="s">
        <v>584</v>
      </c>
      <c r="C25" s="9" t="s">
        <v>629</v>
      </c>
      <c r="D25" s="8" t="s">
        <v>2177</v>
      </c>
      <c r="E25" s="10">
        <v>2797080</v>
      </c>
      <c r="F25" s="10"/>
      <c r="G25" s="10"/>
    </row>
    <row r="26" ht="20.25" customHeight="1" spans="1:7">
      <c r="A26" s="8" t="s">
        <v>63</v>
      </c>
      <c r="B26" s="8" t="s">
        <v>584</v>
      </c>
      <c r="C26" s="9" t="s">
        <v>596</v>
      </c>
      <c r="D26" s="8" t="s">
        <v>2177</v>
      </c>
      <c r="E26" s="10">
        <v>75492</v>
      </c>
      <c r="F26" s="10"/>
      <c r="G26" s="10"/>
    </row>
    <row r="27" ht="20.25" customHeight="1" spans="1:7">
      <c r="A27" s="8" t="s">
        <v>63</v>
      </c>
      <c r="B27" s="8" t="s">
        <v>584</v>
      </c>
      <c r="C27" s="9" t="s">
        <v>632</v>
      </c>
      <c r="D27" s="8" t="s">
        <v>2177</v>
      </c>
      <c r="E27" s="10">
        <v>765</v>
      </c>
      <c r="F27" s="10"/>
      <c r="G27" s="10"/>
    </row>
    <row r="28" ht="20.25" customHeight="1" spans="1:7">
      <c r="A28" s="8" t="s">
        <v>63</v>
      </c>
      <c r="B28" s="8" t="s">
        <v>584</v>
      </c>
      <c r="C28" s="9" t="s">
        <v>634</v>
      </c>
      <c r="D28" s="8" t="s">
        <v>2177</v>
      </c>
      <c r="E28" s="10">
        <v>6835.68</v>
      </c>
      <c r="F28" s="10"/>
      <c r="G28" s="10"/>
    </row>
    <row r="29" ht="20.25" customHeight="1" spans="1:7">
      <c r="A29" s="8" t="s">
        <v>63</v>
      </c>
      <c r="B29" s="8" t="s">
        <v>584</v>
      </c>
      <c r="C29" s="9" t="s">
        <v>636</v>
      </c>
      <c r="D29" s="8" t="s">
        <v>2177</v>
      </c>
      <c r="E29" s="10">
        <v>66000</v>
      </c>
      <c r="F29" s="10"/>
      <c r="G29" s="10"/>
    </row>
    <row r="30" ht="20.25" customHeight="1" spans="1:7">
      <c r="A30" s="8" t="s">
        <v>65</v>
      </c>
      <c r="B30" s="8" t="s">
        <v>584</v>
      </c>
      <c r="C30" s="9" t="s">
        <v>625</v>
      </c>
      <c r="D30" s="8" t="s">
        <v>2177</v>
      </c>
      <c r="E30" s="10">
        <v>4500</v>
      </c>
      <c r="F30" s="10"/>
      <c r="G30" s="10"/>
    </row>
    <row r="31" ht="20.25" customHeight="1" spans="1:7">
      <c r="A31" s="8" t="s">
        <v>65</v>
      </c>
      <c r="B31" s="8" t="s">
        <v>577</v>
      </c>
      <c r="C31" s="9" t="s">
        <v>629</v>
      </c>
      <c r="D31" s="8" t="s">
        <v>2177</v>
      </c>
      <c r="E31" s="10">
        <v>2877600</v>
      </c>
      <c r="F31" s="10"/>
      <c r="G31" s="10"/>
    </row>
    <row r="32" ht="20.25" customHeight="1" spans="1:7">
      <c r="A32" s="8" t="s">
        <v>65</v>
      </c>
      <c r="B32" s="8" t="s">
        <v>584</v>
      </c>
      <c r="C32" s="9" t="s">
        <v>647</v>
      </c>
      <c r="D32" s="8" t="s">
        <v>2177</v>
      </c>
      <c r="E32" s="10">
        <v>7632</v>
      </c>
      <c r="F32" s="10"/>
      <c r="G32" s="10"/>
    </row>
    <row r="33" ht="20.25" customHeight="1" spans="1:7">
      <c r="A33" s="8" t="s">
        <v>65</v>
      </c>
      <c r="B33" s="8" t="s">
        <v>584</v>
      </c>
      <c r="C33" s="9" t="s">
        <v>649</v>
      </c>
      <c r="D33" s="8" t="s">
        <v>2177</v>
      </c>
      <c r="E33" s="10">
        <v>3110.4</v>
      </c>
      <c r="F33" s="10"/>
      <c r="G33" s="10"/>
    </row>
    <row r="34" ht="20.25" customHeight="1" spans="1:7">
      <c r="A34" s="8" t="s">
        <v>65</v>
      </c>
      <c r="B34" s="8" t="s">
        <v>584</v>
      </c>
      <c r="C34" s="9" t="s">
        <v>596</v>
      </c>
      <c r="D34" s="8" t="s">
        <v>2177</v>
      </c>
      <c r="E34" s="10">
        <v>93624</v>
      </c>
      <c r="F34" s="10"/>
      <c r="G34" s="10"/>
    </row>
    <row r="35" ht="20.25" customHeight="1" spans="1:7">
      <c r="A35" s="8" t="s">
        <v>67</v>
      </c>
      <c r="B35" s="8" t="s">
        <v>577</v>
      </c>
      <c r="C35" s="9" t="s">
        <v>656</v>
      </c>
      <c r="D35" s="8" t="s">
        <v>2177</v>
      </c>
      <c r="E35" s="10">
        <v>93600</v>
      </c>
      <c r="F35" s="10"/>
      <c r="G35" s="10"/>
    </row>
    <row r="36" ht="20.25" customHeight="1" spans="1:7">
      <c r="A36" s="8" t="s">
        <v>67</v>
      </c>
      <c r="B36" s="8" t="s">
        <v>584</v>
      </c>
      <c r="C36" s="9" t="s">
        <v>596</v>
      </c>
      <c r="D36" s="8" t="s">
        <v>2177</v>
      </c>
      <c r="E36" s="10">
        <v>40680</v>
      </c>
      <c r="F36" s="10"/>
      <c r="G36" s="10"/>
    </row>
    <row r="37" ht="20.25" customHeight="1" spans="1:7">
      <c r="A37" s="8" t="s">
        <v>67</v>
      </c>
      <c r="B37" s="8" t="s">
        <v>584</v>
      </c>
      <c r="C37" s="9" t="s">
        <v>632</v>
      </c>
      <c r="D37" s="8" t="s">
        <v>2177</v>
      </c>
      <c r="E37" s="10">
        <v>34230</v>
      </c>
      <c r="F37" s="10"/>
      <c r="G37" s="10"/>
    </row>
    <row r="38" ht="20.25" customHeight="1" spans="1:7">
      <c r="A38" s="8" t="s">
        <v>67</v>
      </c>
      <c r="B38" s="8" t="s">
        <v>584</v>
      </c>
      <c r="C38" s="9" t="s">
        <v>634</v>
      </c>
      <c r="D38" s="8" t="s">
        <v>2177</v>
      </c>
      <c r="E38" s="10">
        <v>22336.8</v>
      </c>
      <c r="F38" s="10"/>
      <c r="G38" s="10"/>
    </row>
    <row r="39" ht="20.25" customHeight="1" spans="1:7">
      <c r="A39" s="8" t="s">
        <v>69</v>
      </c>
      <c r="B39" s="8" t="s">
        <v>584</v>
      </c>
      <c r="C39" s="9" t="s">
        <v>656</v>
      </c>
      <c r="D39" s="8" t="s">
        <v>2177</v>
      </c>
      <c r="E39" s="10">
        <v>156120</v>
      </c>
      <c r="F39" s="10"/>
      <c r="G39" s="10"/>
    </row>
    <row r="40" ht="20.25" customHeight="1" spans="1:7">
      <c r="A40" s="8" t="s">
        <v>69</v>
      </c>
      <c r="B40" s="8" t="s">
        <v>584</v>
      </c>
      <c r="C40" s="9" t="s">
        <v>596</v>
      </c>
      <c r="D40" s="8" t="s">
        <v>2177</v>
      </c>
      <c r="E40" s="10">
        <v>56400</v>
      </c>
      <c r="F40" s="10"/>
      <c r="G40" s="10"/>
    </row>
    <row r="41" ht="20.25" customHeight="1" spans="1:7">
      <c r="A41" s="8" t="s">
        <v>69</v>
      </c>
      <c r="B41" s="8" t="s">
        <v>584</v>
      </c>
      <c r="C41" s="9" t="s">
        <v>632</v>
      </c>
      <c r="D41" s="8" t="s">
        <v>2177</v>
      </c>
      <c r="E41" s="10">
        <v>35325</v>
      </c>
      <c r="F41" s="10"/>
      <c r="G41" s="10"/>
    </row>
    <row r="42" ht="20.25" customHeight="1" spans="1:7">
      <c r="A42" s="8" t="s">
        <v>69</v>
      </c>
      <c r="B42" s="8" t="s">
        <v>584</v>
      </c>
      <c r="C42" s="9" t="s">
        <v>634</v>
      </c>
      <c r="D42" s="8" t="s">
        <v>2177</v>
      </c>
      <c r="E42" s="10">
        <v>37438.56</v>
      </c>
      <c r="F42" s="10"/>
      <c r="G42" s="10"/>
    </row>
    <row r="43" ht="20.25" customHeight="1" spans="1:7">
      <c r="A43" s="8" t="s">
        <v>71</v>
      </c>
      <c r="B43" s="8" t="s">
        <v>584</v>
      </c>
      <c r="C43" s="9" t="s">
        <v>656</v>
      </c>
      <c r="D43" s="8" t="s">
        <v>2177</v>
      </c>
      <c r="E43" s="10">
        <v>174360</v>
      </c>
      <c r="F43" s="10"/>
      <c r="G43" s="10"/>
    </row>
    <row r="44" ht="20.25" customHeight="1" spans="1:7">
      <c r="A44" s="8" t="s">
        <v>71</v>
      </c>
      <c r="B44" s="8" t="s">
        <v>584</v>
      </c>
      <c r="C44" s="9" t="s">
        <v>596</v>
      </c>
      <c r="D44" s="8" t="s">
        <v>2177</v>
      </c>
      <c r="E44" s="10">
        <v>52284</v>
      </c>
      <c r="F44" s="10"/>
      <c r="G44" s="10"/>
    </row>
    <row r="45" ht="20.25" customHeight="1" spans="1:7">
      <c r="A45" s="8" t="s">
        <v>71</v>
      </c>
      <c r="B45" s="8" t="s">
        <v>584</v>
      </c>
      <c r="C45" s="9" t="s">
        <v>632</v>
      </c>
      <c r="D45" s="8" t="s">
        <v>2177</v>
      </c>
      <c r="E45" s="10">
        <v>10125</v>
      </c>
      <c r="F45" s="10"/>
      <c r="G45" s="10"/>
    </row>
    <row r="46" ht="20.25" customHeight="1" spans="1:7">
      <c r="A46" s="8" t="s">
        <v>71</v>
      </c>
      <c r="B46" s="8" t="s">
        <v>584</v>
      </c>
      <c r="C46" s="9" t="s">
        <v>634</v>
      </c>
      <c r="D46" s="8" t="s">
        <v>2177</v>
      </c>
      <c r="E46" s="10">
        <v>33583.68</v>
      </c>
      <c r="F46" s="10"/>
      <c r="G46" s="10"/>
    </row>
    <row r="47" ht="20.25" customHeight="1" spans="1:7">
      <c r="A47" s="8" t="s">
        <v>73</v>
      </c>
      <c r="B47" s="8" t="s">
        <v>584</v>
      </c>
      <c r="C47" s="9" t="s">
        <v>656</v>
      </c>
      <c r="D47" s="8" t="s">
        <v>2177</v>
      </c>
      <c r="E47" s="10">
        <v>77616</v>
      </c>
      <c r="F47" s="10"/>
      <c r="G47" s="10"/>
    </row>
    <row r="48" ht="20.25" customHeight="1" spans="1:7">
      <c r="A48" s="8" t="s">
        <v>73</v>
      </c>
      <c r="B48" s="8" t="s">
        <v>584</v>
      </c>
      <c r="C48" s="9" t="s">
        <v>596</v>
      </c>
      <c r="D48" s="8" t="s">
        <v>2177</v>
      </c>
      <c r="E48" s="10">
        <v>11604</v>
      </c>
      <c r="F48" s="10"/>
      <c r="G48" s="10"/>
    </row>
    <row r="49" ht="20.25" customHeight="1" spans="1:7">
      <c r="A49" s="8" t="s">
        <v>73</v>
      </c>
      <c r="B49" s="8" t="s">
        <v>584</v>
      </c>
      <c r="C49" s="9" t="s">
        <v>632</v>
      </c>
      <c r="D49" s="8" t="s">
        <v>2177</v>
      </c>
      <c r="E49" s="10">
        <v>25200</v>
      </c>
      <c r="F49" s="10"/>
      <c r="G49" s="10"/>
    </row>
    <row r="50" ht="20.25" customHeight="1" spans="1:7">
      <c r="A50" s="8" t="s">
        <v>73</v>
      </c>
      <c r="B50" s="8" t="s">
        <v>584</v>
      </c>
      <c r="C50" s="9" t="s">
        <v>634</v>
      </c>
      <c r="D50" s="8" t="s">
        <v>2177</v>
      </c>
      <c r="E50" s="10">
        <v>18903.36</v>
      </c>
      <c r="F50" s="10"/>
      <c r="G50" s="10"/>
    </row>
    <row r="51" ht="20.25" customHeight="1" spans="1:7">
      <c r="A51" s="8" t="s">
        <v>75</v>
      </c>
      <c r="B51" s="8" t="s">
        <v>584</v>
      </c>
      <c r="C51" s="9" t="s">
        <v>656</v>
      </c>
      <c r="D51" s="8" t="s">
        <v>2177</v>
      </c>
      <c r="E51" s="10">
        <v>207600</v>
      </c>
      <c r="F51" s="10"/>
      <c r="G51" s="10"/>
    </row>
    <row r="52" ht="20.25" customHeight="1" spans="1:7">
      <c r="A52" s="8" t="s">
        <v>75</v>
      </c>
      <c r="B52" s="8" t="s">
        <v>584</v>
      </c>
      <c r="C52" s="9" t="s">
        <v>596</v>
      </c>
      <c r="D52" s="8" t="s">
        <v>2177</v>
      </c>
      <c r="E52" s="10">
        <v>52284</v>
      </c>
      <c r="F52" s="10"/>
      <c r="G52" s="10"/>
    </row>
    <row r="53" ht="20.25" customHeight="1" spans="1:7">
      <c r="A53" s="8" t="s">
        <v>75</v>
      </c>
      <c r="B53" s="8" t="s">
        <v>584</v>
      </c>
      <c r="C53" s="9" t="s">
        <v>632</v>
      </c>
      <c r="D53" s="8" t="s">
        <v>2177</v>
      </c>
      <c r="E53" s="10">
        <v>64425</v>
      </c>
      <c r="F53" s="10"/>
      <c r="G53" s="10"/>
    </row>
    <row r="54" ht="20.25" customHeight="1" spans="1:7">
      <c r="A54" s="8" t="s">
        <v>75</v>
      </c>
      <c r="B54" s="8" t="s">
        <v>584</v>
      </c>
      <c r="C54" s="9" t="s">
        <v>634</v>
      </c>
      <c r="D54" s="8" t="s">
        <v>2177</v>
      </c>
      <c r="E54" s="10">
        <v>56308.8</v>
      </c>
      <c r="F54" s="10"/>
      <c r="G54" s="10"/>
    </row>
    <row r="55" ht="20.25" customHeight="1" spans="1:7">
      <c r="A55" s="8" t="s">
        <v>77</v>
      </c>
      <c r="B55" s="8" t="s">
        <v>584</v>
      </c>
      <c r="C55" s="9" t="s">
        <v>656</v>
      </c>
      <c r="D55" s="8" t="s">
        <v>2177</v>
      </c>
      <c r="E55" s="10">
        <v>110640</v>
      </c>
      <c r="F55" s="10"/>
      <c r="G55" s="10"/>
    </row>
    <row r="56" ht="20.25" customHeight="1" spans="1:7">
      <c r="A56" s="8" t="s">
        <v>77</v>
      </c>
      <c r="B56" s="8" t="s">
        <v>584</v>
      </c>
      <c r="C56" s="9" t="s">
        <v>596</v>
      </c>
      <c r="D56" s="8" t="s">
        <v>2177</v>
      </c>
      <c r="E56" s="10">
        <v>52284</v>
      </c>
      <c r="F56" s="10"/>
      <c r="G56" s="10"/>
    </row>
    <row r="57" ht="20.25" customHeight="1" spans="1:7">
      <c r="A57" s="8" t="s">
        <v>77</v>
      </c>
      <c r="B57" s="8" t="s">
        <v>584</v>
      </c>
      <c r="C57" s="9" t="s">
        <v>632</v>
      </c>
      <c r="D57" s="8" t="s">
        <v>2177</v>
      </c>
      <c r="E57" s="10">
        <v>18135</v>
      </c>
      <c r="F57" s="10"/>
      <c r="G57" s="10"/>
    </row>
    <row r="58" ht="20.25" customHeight="1" spans="1:7">
      <c r="A58" s="8" t="s">
        <v>77</v>
      </c>
      <c r="B58" s="8" t="s">
        <v>584</v>
      </c>
      <c r="C58" s="9" t="s">
        <v>634</v>
      </c>
      <c r="D58" s="8" t="s">
        <v>2177</v>
      </c>
      <c r="E58" s="10">
        <v>26947.68</v>
      </c>
      <c r="F58" s="10"/>
      <c r="G58" s="10"/>
    </row>
    <row r="59" ht="20.25" customHeight="1" spans="1:7">
      <c r="A59" s="8" t="s">
        <v>79</v>
      </c>
      <c r="B59" s="8" t="s">
        <v>577</v>
      </c>
      <c r="C59" s="9" t="s">
        <v>656</v>
      </c>
      <c r="D59" s="8" t="s">
        <v>2177</v>
      </c>
      <c r="E59" s="10">
        <v>153600</v>
      </c>
      <c r="F59" s="10"/>
      <c r="G59" s="10"/>
    </row>
    <row r="60" ht="20.25" customHeight="1" spans="1:7">
      <c r="A60" s="8" t="s">
        <v>79</v>
      </c>
      <c r="B60" s="8" t="s">
        <v>584</v>
      </c>
      <c r="C60" s="9" t="s">
        <v>596</v>
      </c>
      <c r="D60" s="8" t="s">
        <v>2177</v>
      </c>
      <c r="E60" s="10">
        <v>34812</v>
      </c>
      <c r="F60" s="10"/>
      <c r="G60" s="10"/>
    </row>
    <row r="61" ht="20.25" customHeight="1" spans="1:7">
      <c r="A61" s="8" t="s">
        <v>79</v>
      </c>
      <c r="B61" s="8" t="s">
        <v>584</v>
      </c>
      <c r="C61" s="9" t="s">
        <v>632</v>
      </c>
      <c r="D61" s="8" t="s">
        <v>2177</v>
      </c>
      <c r="E61" s="10">
        <v>52200</v>
      </c>
      <c r="F61" s="10"/>
      <c r="G61" s="10"/>
    </row>
    <row r="62" ht="20.25" customHeight="1" spans="1:7">
      <c r="A62" s="8" t="s">
        <v>79</v>
      </c>
      <c r="B62" s="8" t="s">
        <v>584</v>
      </c>
      <c r="C62" s="9" t="s">
        <v>634</v>
      </c>
      <c r="D62" s="8" t="s">
        <v>2177</v>
      </c>
      <c r="E62" s="10">
        <v>38740.8</v>
      </c>
      <c r="F62" s="10"/>
      <c r="G62" s="10"/>
    </row>
    <row r="63" ht="20.25" customHeight="1" spans="1:7">
      <c r="A63" s="8" t="s">
        <v>81</v>
      </c>
      <c r="B63" s="8" t="s">
        <v>584</v>
      </c>
      <c r="C63" s="9" t="s">
        <v>656</v>
      </c>
      <c r="D63" s="8" t="s">
        <v>2177</v>
      </c>
      <c r="E63" s="10">
        <v>134400</v>
      </c>
      <c r="F63" s="10"/>
      <c r="G63" s="10"/>
    </row>
    <row r="64" ht="20.25" customHeight="1" spans="1:7">
      <c r="A64" s="8" t="s">
        <v>81</v>
      </c>
      <c r="B64" s="8" t="s">
        <v>584</v>
      </c>
      <c r="C64" s="9" t="s">
        <v>596</v>
      </c>
      <c r="D64" s="8" t="s">
        <v>2177</v>
      </c>
      <c r="E64" s="10">
        <v>91752</v>
      </c>
      <c r="F64" s="10"/>
      <c r="G64" s="10"/>
    </row>
    <row r="65" ht="20.25" customHeight="1" spans="1:7">
      <c r="A65" s="8" t="s">
        <v>81</v>
      </c>
      <c r="B65" s="8" t="s">
        <v>584</v>
      </c>
      <c r="C65" s="9" t="s">
        <v>632</v>
      </c>
      <c r="D65" s="8" t="s">
        <v>2177</v>
      </c>
      <c r="E65" s="10">
        <v>47250</v>
      </c>
      <c r="F65" s="10"/>
      <c r="G65" s="10"/>
    </row>
    <row r="66" ht="20.25" customHeight="1" spans="1:7">
      <c r="A66" s="8" t="s">
        <v>81</v>
      </c>
      <c r="B66" s="8" t="s">
        <v>584</v>
      </c>
      <c r="C66" s="9" t="s">
        <v>634</v>
      </c>
      <c r="D66" s="8" t="s">
        <v>2177</v>
      </c>
      <c r="E66" s="10">
        <v>36666.72</v>
      </c>
      <c r="F66" s="10"/>
      <c r="G66" s="10"/>
    </row>
    <row r="67" ht="20.25" customHeight="1" spans="1:7">
      <c r="A67" s="8" t="s">
        <v>83</v>
      </c>
      <c r="B67" s="8" t="s">
        <v>577</v>
      </c>
      <c r="C67" s="9" t="s">
        <v>581</v>
      </c>
      <c r="D67" s="8" t="s">
        <v>2177</v>
      </c>
      <c r="E67" s="10">
        <v>24000</v>
      </c>
      <c r="F67" s="10"/>
      <c r="G67" s="10"/>
    </row>
    <row r="68" ht="20.25" customHeight="1" spans="1:7">
      <c r="A68" s="8" t="s">
        <v>83</v>
      </c>
      <c r="B68" s="8" t="s">
        <v>584</v>
      </c>
      <c r="C68" s="9" t="s">
        <v>592</v>
      </c>
      <c r="D68" s="8" t="s">
        <v>2177</v>
      </c>
      <c r="E68" s="10">
        <v>1584</v>
      </c>
      <c r="F68" s="10"/>
      <c r="G68" s="10"/>
    </row>
    <row r="69" ht="20.25" customHeight="1" spans="1:7">
      <c r="A69" s="8" t="s">
        <v>83</v>
      </c>
      <c r="B69" s="8" t="s">
        <v>577</v>
      </c>
      <c r="C69" s="9" t="s">
        <v>594</v>
      </c>
      <c r="D69" s="8" t="s">
        <v>2177</v>
      </c>
      <c r="E69" s="10">
        <v>512000</v>
      </c>
      <c r="F69" s="10"/>
      <c r="G69" s="10"/>
    </row>
    <row r="70" ht="20.25" customHeight="1" spans="1:7">
      <c r="A70" s="8" t="s">
        <v>83</v>
      </c>
      <c r="B70" s="8" t="s">
        <v>584</v>
      </c>
      <c r="C70" s="9" t="s">
        <v>656</v>
      </c>
      <c r="D70" s="8" t="s">
        <v>2177</v>
      </c>
      <c r="E70" s="10">
        <v>288000</v>
      </c>
      <c r="F70" s="10"/>
      <c r="G70" s="10"/>
    </row>
    <row r="71" ht="20.25" customHeight="1" spans="1:7">
      <c r="A71" s="8" t="s">
        <v>83</v>
      </c>
      <c r="B71" s="8" t="s">
        <v>584</v>
      </c>
      <c r="C71" s="9" t="s">
        <v>596</v>
      </c>
      <c r="D71" s="8" t="s">
        <v>2177</v>
      </c>
      <c r="E71" s="10">
        <v>223956</v>
      </c>
      <c r="F71" s="10"/>
      <c r="G71" s="10"/>
    </row>
    <row r="72" ht="20.25" customHeight="1" spans="1:7">
      <c r="A72" s="8" t="s">
        <v>83</v>
      </c>
      <c r="B72" s="8" t="s">
        <v>584</v>
      </c>
      <c r="C72" s="9" t="s">
        <v>632</v>
      </c>
      <c r="D72" s="8" t="s">
        <v>2177</v>
      </c>
      <c r="E72" s="10">
        <v>8250</v>
      </c>
      <c r="F72" s="10"/>
      <c r="G72" s="10"/>
    </row>
    <row r="73" ht="20.25" customHeight="1" spans="1:7">
      <c r="A73" s="8" t="s">
        <v>83</v>
      </c>
      <c r="B73" s="8" t="s">
        <v>584</v>
      </c>
      <c r="C73" s="9" t="s">
        <v>634</v>
      </c>
      <c r="D73" s="8" t="s">
        <v>2177</v>
      </c>
      <c r="E73" s="10">
        <v>43843.2</v>
      </c>
      <c r="F73" s="10"/>
      <c r="G73" s="10"/>
    </row>
    <row r="74" ht="20.25" customHeight="1" spans="1:7">
      <c r="A74" s="8" t="s">
        <v>85</v>
      </c>
      <c r="B74" s="8" t="s">
        <v>610</v>
      </c>
      <c r="C74" s="9" t="s">
        <v>581</v>
      </c>
      <c r="D74" s="8" t="s">
        <v>2177</v>
      </c>
      <c r="E74" s="10">
        <v>24293</v>
      </c>
      <c r="F74" s="10"/>
      <c r="G74" s="10"/>
    </row>
    <row r="75" ht="20.25" customHeight="1" spans="1:7">
      <c r="A75" s="8" t="s">
        <v>85</v>
      </c>
      <c r="B75" s="8" t="s">
        <v>584</v>
      </c>
      <c r="C75" s="9" t="s">
        <v>592</v>
      </c>
      <c r="D75" s="8" t="s">
        <v>2177</v>
      </c>
      <c r="E75" s="10">
        <v>792</v>
      </c>
      <c r="F75" s="10"/>
      <c r="G75" s="10"/>
    </row>
    <row r="76" ht="20.25" customHeight="1" spans="1:7">
      <c r="A76" s="8" t="s">
        <v>85</v>
      </c>
      <c r="B76" s="8" t="s">
        <v>577</v>
      </c>
      <c r="C76" s="9" t="s">
        <v>594</v>
      </c>
      <c r="D76" s="8" t="s">
        <v>2177</v>
      </c>
      <c r="E76" s="10">
        <v>264960</v>
      </c>
      <c r="F76" s="10"/>
      <c r="G76" s="10"/>
    </row>
    <row r="77" ht="20.25" customHeight="1" spans="1:7">
      <c r="A77" s="8" t="s">
        <v>85</v>
      </c>
      <c r="B77" s="8" t="s">
        <v>584</v>
      </c>
      <c r="C77" s="9" t="s">
        <v>656</v>
      </c>
      <c r="D77" s="8" t="s">
        <v>2177</v>
      </c>
      <c r="E77" s="10">
        <v>147240</v>
      </c>
      <c r="F77" s="10"/>
      <c r="G77" s="10"/>
    </row>
    <row r="78" ht="20.25" customHeight="1" spans="1:7">
      <c r="A78" s="8" t="s">
        <v>85</v>
      </c>
      <c r="B78" s="8" t="s">
        <v>584</v>
      </c>
      <c r="C78" s="9" t="s">
        <v>730</v>
      </c>
      <c r="D78" s="8" t="s">
        <v>2177</v>
      </c>
      <c r="E78" s="10">
        <v>8736</v>
      </c>
      <c r="F78" s="10"/>
      <c r="G78" s="10"/>
    </row>
    <row r="79" ht="20.25" customHeight="1" spans="1:7">
      <c r="A79" s="8" t="s">
        <v>85</v>
      </c>
      <c r="B79" s="8" t="s">
        <v>584</v>
      </c>
      <c r="C79" s="9" t="s">
        <v>632</v>
      </c>
      <c r="D79" s="8" t="s">
        <v>2177</v>
      </c>
      <c r="E79" s="10">
        <v>5925</v>
      </c>
      <c r="F79" s="10"/>
      <c r="G79" s="10"/>
    </row>
    <row r="80" ht="20.25" customHeight="1" spans="1:7">
      <c r="A80" s="8" t="s">
        <v>85</v>
      </c>
      <c r="B80" s="8" t="s">
        <v>584</v>
      </c>
      <c r="C80" s="9" t="s">
        <v>634</v>
      </c>
      <c r="D80" s="8" t="s">
        <v>2177</v>
      </c>
      <c r="E80" s="10">
        <v>22042.56</v>
      </c>
      <c r="F80" s="10"/>
      <c r="G80" s="10"/>
    </row>
    <row r="81" ht="20.25" customHeight="1" spans="1:7">
      <c r="A81" s="8" t="s">
        <v>87</v>
      </c>
      <c r="B81" s="8" t="s">
        <v>577</v>
      </c>
      <c r="C81" s="9" t="s">
        <v>581</v>
      </c>
      <c r="D81" s="8" t="s">
        <v>2177</v>
      </c>
      <c r="E81" s="10">
        <v>34898.4</v>
      </c>
      <c r="F81" s="10"/>
      <c r="G81" s="10"/>
    </row>
    <row r="82" ht="20.25" customHeight="1" spans="1:7">
      <c r="A82" s="8" t="s">
        <v>87</v>
      </c>
      <c r="B82" s="8" t="s">
        <v>584</v>
      </c>
      <c r="C82" s="9" t="s">
        <v>592</v>
      </c>
      <c r="D82" s="8" t="s">
        <v>2177</v>
      </c>
      <c r="E82" s="10">
        <v>2548.8</v>
      </c>
      <c r="F82" s="10"/>
      <c r="G82" s="10"/>
    </row>
    <row r="83" ht="20.25" customHeight="1" spans="1:7">
      <c r="A83" s="8" t="s">
        <v>87</v>
      </c>
      <c r="B83" s="8" t="s">
        <v>584</v>
      </c>
      <c r="C83" s="9" t="s">
        <v>594</v>
      </c>
      <c r="D83" s="8" t="s">
        <v>2177</v>
      </c>
      <c r="E83" s="10">
        <v>687360</v>
      </c>
      <c r="F83" s="10"/>
      <c r="G83" s="10"/>
    </row>
    <row r="84" ht="20.25" customHeight="1" spans="1:7">
      <c r="A84" s="8" t="s">
        <v>87</v>
      </c>
      <c r="B84" s="8" t="s">
        <v>584</v>
      </c>
      <c r="C84" s="9" t="s">
        <v>656</v>
      </c>
      <c r="D84" s="8" t="s">
        <v>2177</v>
      </c>
      <c r="E84" s="10">
        <v>393240</v>
      </c>
      <c r="F84" s="10"/>
      <c r="G84" s="10"/>
    </row>
    <row r="85" ht="20.25" customHeight="1" spans="1:7">
      <c r="A85" s="8" t="s">
        <v>87</v>
      </c>
      <c r="B85" s="8" t="s">
        <v>584</v>
      </c>
      <c r="C85" s="9" t="s">
        <v>596</v>
      </c>
      <c r="D85" s="8" t="s">
        <v>2177</v>
      </c>
      <c r="E85" s="10">
        <v>193932</v>
      </c>
      <c r="F85" s="10"/>
      <c r="G85" s="10"/>
    </row>
    <row r="86" ht="20.25" customHeight="1" spans="1:7">
      <c r="A86" s="8" t="s">
        <v>87</v>
      </c>
      <c r="B86" s="8" t="s">
        <v>584</v>
      </c>
      <c r="C86" s="9" t="s">
        <v>632</v>
      </c>
      <c r="D86" s="8" t="s">
        <v>2177</v>
      </c>
      <c r="E86" s="10">
        <v>24172.5</v>
      </c>
      <c r="F86" s="10"/>
      <c r="G86" s="10"/>
    </row>
    <row r="87" ht="20.25" customHeight="1" spans="1:7">
      <c r="A87" s="8" t="s">
        <v>87</v>
      </c>
      <c r="B87" s="8" t="s">
        <v>584</v>
      </c>
      <c r="C87" s="9" t="s">
        <v>634</v>
      </c>
      <c r="D87" s="8" t="s">
        <v>2177</v>
      </c>
      <c r="E87" s="10">
        <v>58020.96</v>
      </c>
      <c r="F87" s="10"/>
      <c r="G87" s="10"/>
    </row>
    <row r="88" ht="20.25" customHeight="1" spans="1:7">
      <c r="A88" s="8" t="s">
        <v>89</v>
      </c>
      <c r="B88" s="8" t="s">
        <v>584</v>
      </c>
      <c r="C88" s="9" t="s">
        <v>743</v>
      </c>
      <c r="D88" s="8" t="s">
        <v>2177</v>
      </c>
      <c r="E88" s="10">
        <v>123696</v>
      </c>
      <c r="F88" s="10"/>
      <c r="G88" s="10"/>
    </row>
    <row r="89" ht="20.25" customHeight="1" spans="1:7">
      <c r="A89" s="8" t="s">
        <v>89</v>
      </c>
      <c r="B89" s="8" t="s">
        <v>577</v>
      </c>
      <c r="C89" s="9" t="s">
        <v>581</v>
      </c>
      <c r="D89" s="8" t="s">
        <v>2177</v>
      </c>
      <c r="E89" s="10">
        <v>26395.2</v>
      </c>
      <c r="F89" s="10"/>
      <c r="G89" s="10"/>
    </row>
    <row r="90" ht="20.25" customHeight="1" spans="1:7">
      <c r="A90" s="8" t="s">
        <v>89</v>
      </c>
      <c r="B90" s="8" t="s">
        <v>584</v>
      </c>
      <c r="C90" s="9" t="s">
        <v>592</v>
      </c>
      <c r="D90" s="8" t="s">
        <v>2177</v>
      </c>
      <c r="E90" s="10">
        <v>1360.8</v>
      </c>
      <c r="F90" s="10"/>
      <c r="G90" s="10"/>
    </row>
    <row r="91" ht="20.25" customHeight="1" spans="1:7">
      <c r="A91" s="8" t="s">
        <v>89</v>
      </c>
      <c r="B91" s="8" t="s">
        <v>577</v>
      </c>
      <c r="C91" s="9" t="s">
        <v>594</v>
      </c>
      <c r="D91" s="8" t="s">
        <v>2177</v>
      </c>
      <c r="E91" s="10">
        <v>401920</v>
      </c>
      <c r="F91" s="10"/>
      <c r="G91" s="10"/>
    </row>
    <row r="92" ht="20.25" customHeight="1" spans="1:7">
      <c r="A92" s="8" t="s">
        <v>89</v>
      </c>
      <c r="B92" s="8" t="s">
        <v>584</v>
      </c>
      <c r="C92" s="9" t="s">
        <v>656</v>
      </c>
      <c r="D92" s="8" t="s">
        <v>2177</v>
      </c>
      <c r="E92" s="10">
        <v>246120</v>
      </c>
      <c r="F92" s="10"/>
      <c r="G92" s="10"/>
    </row>
    <row r="93" ht="20.25" customHeight="1" spans="1:7">
      <c r="A93" s="8" t="s">
        <v>89</v>
      </c>
      <c r="B93" s="8" t="s">
        <v>584</v>
      </c>
      <c r="C93" s="9" t="s">
        <v>632</v>
      </c>
      <c r="D93" s="8" t="s">
        <v>2177</v>
      </c>
      <c r="E93" s="10">
        <v>8850</v>
      </c>
      <c r="F93" s="10"/>
      <c r="G93" s="10"/>
    </row>
    <row r="94" ht="20.25" customHeight="1" spans="1:7">
      <c r="A94" s="8" t="s">
        <v>89</v>
      </c>
      <c r="B94" s="8" t="s">
        <v>584</v>
      </c>
      <c r="C94" s="9" t="s">
        <v>634</v>
      </c>
      <c r="D94" s="8" t="s">
        <v>2177</v>
      </c>
      <c r="E94" s="10">
        <v>35219.04</v>
      </c>
      <c r="F94" s="10"/>
      <c r="G94" s="10"/>
    </row>
    <row r="95" ht="20.25" customHeight="1" spans="1:7">
      <c r="A95" s="8" t="s">
        <v>91</v>
      </c>
      <c r="B95" s="8" t="s">
        <v>584</v>
      </c>
      <c r="C95" s="9" t="s">
        <v>754</v>
      </c>
      <c r="D95" s="8" t="s">
        <v>2177</v>
      </c>
      <c r="E95" s="10">
        <v>3960</v>
      </c>
      <c r="F95" s="10"/>
      <c r="G95" s="10"/>
    </row>
    <row r="96" ht="20.25" customHeight="1" spans="1:7">
      <c r="A96" s="8" t="s">
        <v>91</v>
      </c>
      <c r="B96" s="8" t="s">
        <v>584</v>
      </c>
      <c r="C96" s="9" t="s">
        <v>592</v>
      </c>
      <c r="D96" s="8" t="s">
        <v>2177</v>
      </c>
      <c r="E96" s="10">
        <v>288</v>
      </c>
      <c r="F96" s="10"/>
      <c r="G96" s="10"/>
    </row>
    <row r="97" ht="20.25" customHeight="1" spans="1:7">
      <c r="A97" s="8" t="s">
        <v>91</v>
      </c>
      <c r="B97" s="8" t="s">
        <v>577</v>
      </c>
      <c r="C97" s="9" t="s">
        <v>594</v>
      </c>
      <c r="D97" s="8" t="s">
        <v>2177</v>
      </c>
      <c r="E97" s="10">
        <v>89600</v>
      </c>
      <c r="F97" s="10"/>
      <c r="G97" s="10"/>
    </row>
    <row r="98" ht="20.25" customHeight="1" spans="1:7">
      <c r="A98" s="8" t="s">
        <v>91</v>
      </c>
      <c r="B98" s="8" t="s">
        <v>584</v>
      </c>
      <c r="C98" s="9" t="s">
        <v>656</v>
      </c>
      <c r="D98" s="8" t="s">
        <v>2177</v>
      </c>
      <c r="E98" s="10">
        <v>42240</v>
      </c>
      <c r="F98" s="10"/>
      <c r="G98" s="10"/>
    </row>
    <row r="99" ht="20.25" customHeight="1" spans="1:7">
      <c r="A99" s="8" t="s">
        <v>91</v>
      </c>
      <c r="B99" s="8" t="s">
        <v>584</v>
      </c>
      <c r="C99" s="9" t="s">
        <v>596</v>
      </c>
      <c r="D99" s="8" t="s">
        <v>2177</v>
      </c>
      <c r="E99" s="10">
        <v>26208</v>
      </c>
      <c r="F99" s="10"/>
      <c r="G99" s="10"/>
    </row>
    <row r="100" ht="20.25" customHeight="1" spans="1:7">
      <c r="A100" s="8" t="s">
        <v>91</v>
      </c>
      <c r="B100" s="8" t="s">
        <v>584</v>
      </c>
      <c r="C100" s="9" t="s">
        <v>632</v>
      </c>
      <c r="D100" s="8" t="s">
        <v>2177</v>
      </c>
      <c r="E100" s="10">
        <v>1125</v>
      </c>
      <c r="F100" s="10"/>
      <c r="G100" s="10"/>
    </row>
    <row r="101" ht="20.25" customHeight="1" spans="1:7">
      <c r="A101" s="8" t="s">
        <v>91</v>
      </c>
      <c r="B101" s="8" t="s">
        <v>584</v>
      </c>
      <c r="C101" s="9" t="s">
        <v>634</v>
      </c>
      <c r="D101" s="8" t="s">
        <v>2177</v>
      </c>
      <c r="E101" s="10">
        <v>6250.56</v>
      </c>
      <c r="F101" s="10"/>
      <c r="G101" s="10"/>
    </row>
    <row r="102" ht="20.25" customHeight="1" spans="1:7">
      <c r="A102" s="8" t="s">
        <v>93</v>
      </c>
      <c r="B102" s="8" t="s">
        <v>577</v>
      </c>
      <c r="C102" s="9" t="s">
        <v>754</v>
      </c>
      <c r="D102" s="8" t="s">
        <v>2177</v>
      </c>
      <c r="E102" s="10">
        <v>12835.2</v>
      </c>
      <c r="F102" s="10"/>
      <c r="G102" s="10"/>
    </row>
    <row r="103" ht="20.25" customHeight="1" spans="1:7">
      <c r="A103" s="8" t="s">
        <v>93</v>
      </c>
      <c r="B103" s="8" t="s">
        <v>584</v>
      </c>
      <c r="C103" s="9" t="s">
        <v>592</v>
      </c>
      <c r="D103" s="8" t="s">
        <v>2177</v>
      </c>
      <c r="E103" s="10">
        <v>432</v>
      </c>
      <c r="F103" s="10"/>
      <c r="G103" s="10"/>
    </row>
    <row r="104" ht="20.25" customHeight="1" spans="1:7">
      <c r="A104" s="8" t="s">
        <v>93</v>
      </c>
      <c r="B104" s="8" t="s">
        <v>577</v>
      </c>
      <c r="C104" s="9" t="s">
        <v>594</v>
      </c>
      <c r="D104" s="8" t="s">
        <v>2177</v>
      </c>
      <c r="E104" s="10">
        <v>128000</v>
      </c>
      <c r="F104" s="10"/>
      <c r="G104" s="10"/>
    </row>
    <row r="105" ht="20.25" customHeight="1" spans="1:7">
      <c r="A105" s="8" t="s">
        <v>93</v>
      </c>
      <c r="B105" s="8" t="s">
        <v>584</v>
      </c>
      <c r="C105" s="9" t="s">
        <v>656</v>
      </c>
      <c r="D105" s="8" t="s">
        <v>2177</v>
      </c>
      <c r="E105" s="10">
        <v>68400</v>
      </c>
      <c r="F105" s="10"/>
      <c r="G105" s="10"/>
    </row>
    <row r="106" ht="20.25" customHeight="1" spans="1:7">
      <c r="A106" s="8" t="s">
        <v>93</v>
      </c>
      <c r="B106" s="8" t="s">
        <v>584</v>
      </c>
      <c r="C106" s="9" t="s">
        <v>596</v>
      </c>
      <c r="D106" s="8" t="s">
        <v>2177</v>
      </c>
      <c r="E106" s="10">
        <v>40680</v>
      </c>
      <c r="F106" s="10"/>
      <c r="G106" s="10"/>
    </row>
    <row r="107" ht="20.25" customHeight="1" spans="1:7">
      <c r="A107" s="8" t="s">
        <v>93</v>
      </c>
      <c r="B107" s="8" t="s">
        <v>584</v>
      </c>
      <c r="C107" s="9" t="s">
        <v>632</v>
      </c>
      <c r="D107" s="8" t="s">
        <v>2177</v>
      </c>
      <c r="E107" s="10">
        <v>22500</v>
      </c>
      <c r="F107" s="10"/>
      <c r="G107" s="10"/>
    </row>
    <row r="108" ht="20.25" customHeight="1" spans="1:7">
      <c r="A108" s="8" t="s">
        <v>93</v>
      </c>
      <c r="B108" s="8" t="s">
        <v>584</v>
      </c>
      <c r="C108" s="9" t="s">
        <v>634</v>
      </c>
      <c r="D108" s="8" t="s">
        <v>2177</v>
      </c>
      <c r="E108" s="10">
        <v>8208</v>
      </c>
      <c r="F108" s="10"/>
      <c r="G108" s="10"/>
    </row>
    <row r="109" ht="20.25" customHeight="1" spans="1:7">
      <c r="A109" s="8" t="s">
        <v>95</v>
      </c>
      <c r="B109" s="8" t="s">
        <v>577</v>
      </c>
      <c r="C109" s="9" t="s">
        <v>581</v>
      </c>
      <c r="D109" s="8" t="s">
        <v>2177</v>
      </c>
      <c r="E109" s="10">
        <v>4303.2</v>
      </c>
      <c r="F109" s="10"/>
      <c r="G109" s="10"/>
    </row>
    <row r="110" ht="20.25" customHeight="1" spans="1:7">
      <c r="A110" s="8" t="s">
        <v>95</v>
      </c>
      <c r="B110" s="8" t="s">
        <v>584</v>
      </c>
      <c r="C110" s="9" t="s">
        <v>592</v>
      </c>
      <c r="D110" s="8" t="s">
        <v>2177</v>
      </c>
      <c r="E110" s="10">
        <v>432</v>
      </c>
      <c r="F110" s="10"/>
      <c r="G110" s="10"/>
    </row>
    <row r="111" ht="20.25" customHeight="1" spans="1:7">
      <c r="A111" s="8" t="s">
        <v>95</v>
      </c>
      <c r="B111" s="8" t="s">
        <v>577</v>
      </c>
      <c r="C111" s="9" t="s">
        <v>594</v>
      </c>
      <c r="D111" s="8" t="s">
        <v>2177</v>
      </c>
      <c r="E111" s="10">
        <v>128000</v>
      </c>
      <c r="F111" s="10"/>
      <c r="G111" s="10"/>
    </row>
    <row r="112" ht="20.25" customHeight="1" spans="1:7">
      <c r="A112" s="8" t="s">
        <v>95</v>
      </c>
      <c r="B112" s="8" t="s">
        <v>584</v>
      </c>
      <c r="C112" s="9" t="s">
        <v>656</v>
      </c>
      <c r="D112" s="8" t="s">
        <v>2177</v>
      </c>
      <c r="E112" s="10">
        <v>60000</v>
      </c>
      <c r="F112" s="10"/>
      <c r="G112" s="10"/>
    </row>
    <row r="113" ht="20.25" customHeight="1" spans="1:7">
      <c r="A113" s="8" t="s">
        <v>95</v>
      </c>
      <c r="B113" s="8" t="s">
        <v>584</v>
      </c>
      <c r="C113" s="9" t="s">
        <v>596</v>
      </c>
      <c r="D113" s="8" t="s">
        <v>2177</v>
      </c>
      <c r="E113" s="10">
        <v>61152</v>
      </c>
      <c r="F113" s="10"/>
      <c r="G113" s="10"/>
    </row>
    <row r="114" ht="20.25" customHeight="1" spans="1:7">
      <c r="A114" s="8" t="s">
        <v>95</v>
      </c>
      <c r="B114" s="8" t="s">
        <v>584</v>
      </c>
      <c r="C114" s="9" t="s">
        <v>632</v>
      </c>
      <c r="D114" s="8" t="s">
        <v>2177</v>
      </c>
      <c r="E114" s="10">
        <v>18000</v>
      </c>
      <c r="F114" s="10"/>
      <c r="G114" s="10"/>
    </row>
    <row r="115" ht="20.25" customHeight="1" spans="1:7">
      <c r="A115" s="8" t="s">
        <v>95</v>
      </c>
      <c r="B115" s="8" t="s">
        <v>584</v>
      </c>
      <c r="C115" s="9" t="s">
        <v>634</v>
      </c>
      <c r="D115" s="8" t="s">
        <v>2177</v>
      </c>
      <c r="E115" s="10">
        <v>12576</v>
      </c>
      <c r="F115" s="10"/>
      <c r="G115" s="10"/>
    </row>
    <row r="116" ht="20.25" customHeight="1" spans="1:7">
      <c r="A116" s="8" t="s">
        <v>97</v>
      </c>
      <c r="B116" s="8" t="s">
        <v>584</v>
      </c>
      <c r="C116" s="9" t="s">
        <v>581</v>
      </c>
      <c r="D116" s="8" t="s">
        <v>2177</v>
      </c>
      <c r="E116" s="10">
        <v>36900</v>
      </c>
      <c r="F116" s="10"/>
      <c r="G116" s="10"/>
    </row>
    <row r="117" ht="20.25" customHeight="1" spans="1:7">
      <c r="A117" s="8" t="s">
        <v>97</v>
      </c>
      <c r="B117" s="8" t="s">
        <v>584</v>
      </c>
      <c r="C117" s="9" t="s">
        <v>592</v>
      </c>
      <c r="D117" s="8" t="s">
        <v>2177</v>
      </c>
      <c r="E117" s="10">
        <v>2160</v>
      </c>
      <c r="F117" s="10"/>
      <c r="G117" s="10"/>
    </row>
    <row r="118" ht="20.25" customHeight="1" spans="1:7">
      <c r="A118" s="8" t="s">
        <v>97</v>
      </c>
      <c r="B118" s="8" t="s">
        <v>584</v>
      </c>
      <c r="C118" s="9" t="s">
        <v>594</v>
      </c>
      <c r="D118" s="8" t="s">
        <v>2177</v>
      </c>
      <c r="E118" s="10">
        <v>689280</v>
      </c>
      <c r="F118" s="10"/>
      <c r="G118" s="10"/>
    </row>
    <row r="119" ht="20.25" customHeight="1" spans="1:7">
      <c r="A119" s="8" t="s">
        <v>97</v>
      </c>
      <c r="B119" s="8" t="s">
        <v>584</v>
      </c>
      <c r="C119" s="9" t="s">
        <v>656</v>
      </c>
      <c r="D119" s="8" t="s">
        <v>2177</v>
      </c>
      <c r="E119" s="10">
        <v>385560</v>
      </c>
      <c r="F119" s="10"/>
      <c r="G119" s="10"/>
    </row>
    <row r="120" ht="20.25" customHeight="1" spans="1:7">
      <c r="A120" s="8" t="s">
        <v>97</v>
      </c>
      <c r="B120" s="8" t="s">
        <v>584</v>
      </c>
      <c r="C120" s="9" t="s">
        <v>596</v>
      </c>
      <c r="D120" s="8" t="s">
        <v>2177</v>
      </c>
      <c r="E120" s="10">
        <v>101832</v>
      </c>
      <c r="F120" s="10"/>
      <c r="G120" s="10"/>
    </row>
    <row r="121" ht="20.25" customHeight="1" spans="1:7">
      <c r="A121" s="8" t="s">
        <v>97</v>
      </c>
      <c r="B121" s="8" t="s">
        <v>584</v>
      </c>
      <c r="C121" s="9" t="s">
        <v>632</v>
      </c>
      <c r="D121" s="8" t="s">
        <v>2177</v>
      </c>
      <c r="E121" s="10">
        <v>24750</v>
      </c>
      <c r="F121" s="10"/>
      <c r="G121" s="10"/>
    </row>
    <row r="122" ht="20.25" customHeight="1" spans="1:7">
      <c r="A122" s="8" t="s">
        <v>97</v>
      </c>
      <c r="B122" s="8" t="s">
        <v>584</v>
      </c>
      <c r="C122" s="9" t="s">
        <v>634</v>
      </c>
      <c r="D122" s="8" t="s">
        <v>2177</v>
      </c>
      <c r="E122" s="10">
        <v>60728.64</v>
      </c>
      <c r="F122" s="10"/>
      <c r="G122" s="10"/>
    </row>
    <row r="123" ht="20.25" customHeight="1" spans="1:7">
      <c r="A123" s="8" t="s">
        <v>99</v>
      </c>
      <c r="B123" s="8" t="s">
        <v>577</v>
      </c>
      <c r="C123" s="9" t="s">
        <v>581</v>
      </c>
      <c r="D123" s="8" t="s">
        <v>2177</v>
      </c>
      <c r="E123" s="10">
        <v>57420</v>
      </c>
      <c r="F123" s="10"/>
      <c r="G123" s="10"/>
    </row>
    <row r="124" ht="20.25" customHeight="1" spans="1:7">
      <c r="A124" s="8" t="s">
        <v>99</v>
      </c>
      <c r="B124" s="8" t="s">
        <v>584</v>
      </c>
      <c r="C124" s="9" t="s">
        <v>592</v>
      </c>
      <c r="D124" s="8" t="s">
        <v>2177</v>
      </c>
      <c r="E124" s="10">
        <v>1699.2</v>
      </c>
      <c r="F124" s="10"/>
      <c r="G124" s="10"/>
    </row>
    <row r="125" ht="20.25" customHeight="1" spans="1:7">
      <c r="A125" s="8" t="s">
        <v>99</v>
      </c>
      <c r="B125" s="8" t="s">
        <v>577</v>
      </c>
      <c r="C125" s="9" t="s">
        <v>594</v>
      </c>
      <c r="D125" s="8" t="s">
        <v>2177</v>
      </c>
      <c r="E125" s="10">
        <v>575360</v>
      </c>
      <c r="F125" s="10"/>
      <c r="G125" s="10"/>
    </row>
    <row r="126" ht="20.25" customHeight="1" spans="1:7">
      <c r="A126" s="8" t="s">
        <v>99</v>
      </c>
      <c r="B126" s="8" t="s">
        <v>577</v>
      </c>
      <c r="C126" s="9" t="s">
        <v>656</v>
      </c>
      <c r="D126" s="8" t="s">
        <v>2177</v>
      </c>
      <c r="E126" s="10">
        <v>832800</v>
      </c>
      <c r="F126" s="10"/>
      <c r="G126" s="10"/>
    </row>
    <row r="127" ht="20.25" customHeight="1" spans="1:7">
      <c r="A127" s="8" t="s">
        <v>99</v>
      </c>
      <c r="B127" s="8" t="s">
        <v>584</v>
      </c>
      <c r="C127" s="9" t="s">
        <v>596</v>
      </c>
      <c r="D127" s="8" t="s">
        <v>2177</v>
      </c>
      <c r="E127" s="10">
        <v>101568</v>
      </c>
      <c r="F127" s="10"/>
      <c r="G127" s="10"/>
    </row>
    <row r="128" ht="20.25" customHeight="1" spans="1:7">
      <c r="A128" s="8" t="s">
        <v>99</v>
      </c>
      <c r="B128" s="8" t="s">
        <v>584</v>
      </c>
      <c r="C128" s="9" t="s">
        <v>632</v>
      </c>
      <c r="D128" s="8" t="s">
        <v>2177</v>
      </c>
      <c r="E128" s="10">
        <v>33600</v>
      </c>
      <c r="F128" s="10"/>
      <c r="G128" s="10"/>
    </row>
    <row r="129" ht="20.25" customHeight="1" spans="1:7">
      <c r="A129" s="8" t="s">
        <v>99</v>
      </c>
      <c r="B129" s="8" t="s">
        <v>584</v>
      </c>
      <c r="C129" s="9" t="s">
        <v>634</v>
      </c>
      <c r="D129" s="8" t="s">
        <v>2177</v>
      </c>
      <c r="E129" s="10">
        <v>120113.28</v>
      </c>
      <c r="F129" s="10"/>
      <c r="G129" s="10"/>
    </row>
    <row r="130" ht="20.25" customHeight="1" spans="1:7">
      <c r="A130" s="8" t="s">
        <v>101</v>
      </c>
      <c r="B130" s="8" t="s">
        <v>577</v>
      </c>
      <c r="C130" s="9" t="s">
        <v>581</v>
      </c>
      <c r="D130" s="8" t="s">
        <v>2177</v>
      </c>
      <c r="E130" s="10">
        <v>18816</v>
      </c>
      <c r="F130" s="10"/>
      <c r="G130" s="10"/>
    </row>
    <row r="131" ht="20.25" customHeight="1" spans="1:7">
      <c r="A131" s="8" t="s">
        <v>101</v>
      </c>
      <c r="B131" s="8" t="s">
        <v>577</v>
      </c>
      <c r="C131" s="9" t="s">
        <v>594</v>
      </c>
      <c r="D131" s="8" t="s">
        <v>2177</v>
      </c>
      <c r="E131" s="10">
        <v>297600</v>
      </c>
      <c r="F131" s="10"/>
      <c r="G131" s="10"/>
    </row>
    <row r="132" ht="20.25" customHeight="1" spans="1:7">
      <c r="A132" s="8" t="s">
        <v>101</v>
      </c>
      <c r="B132" s="8" t="s">
        <v>584</v>
      </c>
      <c r="C132" s="9" t="s">
        <v>805</v>
      </c>
      <c r="D132" s="8" t="s">
        <v>2177</v>
      </c>
      <c r="E132" s="10">
        <v>1008</v>
      </c>
      <c r="F132" s="10"/>
      <c r="G132" s="10"/>
    </row>
    <row r="133" ht="20.25" customHeight="1" spans="1:7">
      <c r="A133" s="8" t="s">
        <v>101</v>
      </c>
      <c r="B133" s="8" t="s">
        <v>584</v>
      </c>
      <c r="C133" s="9" t="s">
        <v>807</v>
      </c>
      <c r="D133" s="8" t="s">
        <v>2177</v>
      </c>
      <c r="E133" s="10">
        <v>507632.56</v>
      </c>
      <c r="F133" s="10"/>
      <c r="G133" s="10"/>
    </row>
    <row r="134" ht="20.25" customHeight="1" spans="1:7">
      <c r="A134" s="8" t="s">
        <v>101</v>
      </c>
      <c r="B134" s="8" t="s">
        <v>584</v>
      </c>
      <c r="C134" s="9" t="s">
        <v>809</v>
      </c>
      <c r="D134" s="8" t="s">
        <v>2177</v>
      </c>
      <c r="E134" s="10">
        <v>273600</v>
      </c>
      <c r="F134" s="10"/>
      <c r="G134" s="10"/>
    </row>
    <row r="135" ht="20.25" customHeight="1" spans="1:7">
      <c r="A135" s="8" t="s">
        <v>105</v>
      </c>
      <c r="B135" s="8" t="s">
        <v>584</v>
      </c>
      <c r="C135" s="9" t="s">
        <v>656</v>
      </c>
      <c r="D135" s="8" t="s">
        <v>2177</v>
      </c>
      <c r="E135" s="10">
        <v>6000</v>
      </c>
      <c r="F135" s="10"/>
      <c r="G135" s="10"/>
    </row>
    <row r="136" ht="20.25" customHeight="1" spans="1:7">
      <c r="A136" s="8" t="s">
        <v>105</v>
      </c>
      <c r="B136" s="8" t="s">
        <v>584</v>
      </c>
      <c r="C136" s="9" t="s">
        <v>632</v>
      </c>
      <c r="D136" s="8" t="s">
        <v>2177</v>
      </c>
      <c r="E136" s="10">
        <v>3465</v>
      </c>
      <c r="F136" s="10"/>
      <c r="G136" s="10"/>
    </row>
    <row r="137" ht="20.25" customHeight="1" spans="1:7">
      <c r="A137" s="8" t="s">
        <v>105</v>
      </c>
      <c r="B137" s="8" t="s">
        <v>584</v>
      </c>
      <c r="C137" s="9" t="s">
        <v>634</v>
      </c>
      <c r="D137" s="8" t="s">
        <v>2177</v>
      </c>
      <c r="E137" s="10">
        <v>14280</v>
      </c>
      <c r="F137" s="10"/>
      <c r="G137" s="10"/>
    </row>
    <row r="138" ht="20.25" customHeight="1" spans="1:7">
      <c r="A138" s="11" t="s">
        <v>32</v>
      </c>
      <c r="B138" s="11"/>
      <c r="C138" s="11"/>
      <c r="D138" s="11"/>
      <c r="E138" s="10">
        <v>19193057.58</v>
      </c>
      <c r="F138" s="10"/>
      <c r="G138" s="10"/>
    </row>
  </sheetData>
  <mergeCells count="11">
    <mergeCell ref="A2:G2"/>
    <mergeCell ref="A3:D3"/>
    <mergeCell ref="E4:G4"/>
    <mergeCell ref="A138:D138"/>
    <mergeCell ref="A4:A6"/>
    <mergeCell ref="B4:B6"/>
    <mergeCell ref="C4:C6"/>
    <mergeCell ref="D4:D6"/>
    <mergeCell ref="E5:E6"/>
    <mergeCell ref="F5:F6"/>
    <mergeCell ref="G5:G6"/>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34"/>
  <sheetViews>
    <sheetView showZeros="0" workbookViewId="0">
      <selection activeCell="D16" sqref="D16"/>
    </sheetView>
  </sheetViews>
  <sheetFormatPr defaultColWidth="8.85" defaultRowHeight="15" customHeight="1"/>
  <cols>
    <col min="1" max="1" width="25.275" customWidth="1"/>
    <col min="2" max="2" width="29.9833333333333" customWidth="1"/>
    <col min="3" max="19" width="17.1416666666667" customWidth="1"/>
  </cols>
  <sheetData>
    <row r="1" ht="18.75" customHeight="1" spans="1:19">
      <c r="A1" s="1"/>
      <c r="B1" s="1"/>
      <c r="C1" s="1"/>
      <c r="D1" s="1"/>
      <c r="E1" s="1"/>
      <c r="F1" s="1"/>
      <c r="G1" s="1"/>
      <c r="H1" s="1"/>
      <c r="I1" s="2"/>
      <c r="J1" s="2"/>
      <c r="K1" s="2"/>
      <c r="L1" s="2"/>
      <c r="M1" s="2"/>
      <c r="N1" s="2"/>
      <c r="O1" s="2"/>
      <c r="P1" s="2"/>
      <c r="Q1" s="2"/>
      <c r="R1" s="2"/>
      <c r="S1" s="2" t="s">
        <v>27</v>
      </c>
    </row>
    <row r="2" ht="37.5" customHeight="1" spans="1:19">
      <c r="A2" s="3" t="s">
        <v>28</v>
      </c>
      <c r="B2" s="3"/>
      <c r="C2" s="3"/>
      <c r="D2" s="3"/>
      <c r="E2" s="3"/>
      <c r="F2" s="3"/>
      <c r="G2" s="3"/>
      <c r="H2" s="3"/>
      <c r="I2" s="3"/>
      <c r="J2" s="3"/>
      <c r="K2" s="3"/>
      <c r="L2" s="3"/>
      <c r="M2" s="3"/>
      <c r="N2" s="3"/>
      <c r="O2" s="3"/>
      <c r="P2" s="3"/>
      <c r="Q2" s="3"/>
      <c r="R2" s="3"/>
      <c r="S2" s="3"/>
    </row>
    <row r="3" ht="18.75" customHeight="1" spans="1:19">
      <c r="A3" s="4" t="str">
        <f>"单位名称："&amp;"通海县教育体育局"</f>
        <v>单位名称：通海县教育体育局</v>
      </c>
      <c r="B3" s="4"/>
      <c r="C3" s="4"/>
      <c r="D3" s="4"/>
      <c r="E3" s="56"/>
      <c r="F3" s="56"/>
      <c r="G3" s="56"/>
      <c r="H3" s="56"/>
      <c r="I3" s="5"/>
      <c r="J3" s="5"/>
      <c r="K3" s="5"/>
      <c r="L3" s="5"/>
      <c r="M3" s="5"/>
      <c r="N3" s="5"/>
      <c r="O3" s="5"/>
      <c r="P3" s="5"/>
      <c r="Q3" s="5"/>
      <c r="R3" s="5"/>
      <c r="S3" s="5" t="s">
        <v>29</v>
      </c>
    </row>
    <row r="4" ht="18.75" customHeight="1" spans="1:19">
      <c r="A4" s="12" t="s">
        <v>30</v>
      </c>
      <c r="B4" s="72" t="s">
        <v>31</v>
      </c>
      <c r="C4" s="72" t="s">
        <v>32</v>
      </c>
      <c r="D4" s="72" t="s">
        <v>33</v>
      </c>
      <c r="E4" s="72"/>
      <c r="F4" s="72"/>
      <c r="G4" s="72"/>
      <c r="H4" s="72"/>
      <c r="I4" s="72"/>
      <c r="J4" s="73"/>
      <c r="K4" s="73"/>
      <c r="L4" s="73"/>
      <c r="M4" s="73"/>
      <c r="N4" s="73"/>
      <c r="O4" s="72" t="s">
        <v>20</v>
      </c>
      <c r="P4" s="72"/>
      <c r="Q4" s="72"/>
      <c r="R4" s="72"/>
      <c r="S4" s="72"/>
    </row>
    <row r="5" ht="18.75" customHeight="1" spans="1:19">
      <c r="A5" s="12"/>
      <c r="B5" s="72"/>
      <c r="C5" s="72"/>
      <c r="D5" s="74" t="s">
        <v>34</v>
      </c>
      <c r="E5" s="74" t="s">
        <v>35</v>
      </c>
      <c r="F5" s="74" t="s">
        <v>36</v>
      </c>
      <c r="G5" s="74" t="s">
        <v>37</v>
      </c>
      <c r="H5" s="74" t="s">
        <v>38</v>
      </c>
      <c r="I5" s="75" t="s">
        <v>39</v>
      </c>
      <c r="J5" s="76"/>
      <c r="K5" s="76"/>
      <c r="L5" s="76"/>
      <c r="M5" s="76"/>
      <c r="N5" s="76"/>
      <c r="O5" s="75" t="s">
        <v>34</v>
      </c>
      <c r="P5" s="75" t="s">
        <v>35</v>
      </c>
      <c r="Q5" s="75" t="s">
        <v>36</v>
      </c>
      <c r="R5" s="75" t="s">
        <v>37</v>
      </c>
      <c r="S5" s="74" t="s">
        <v>40</v>
      </c>
    </row>
    <row r="6" ht="18.75" customHeight="1" spans="1:19">
      <c r="A6" s="12"/>
      <c r="B6" s="72"/>
      <c r="C6" s="72"/>
      <c r="D6" s="74"/>
      <c r="E6" s="74"/>
      <c r="F6" s="74"/>
      <c r="G6" s="74"/>
      <c r="H6" s="74"/>
      <c r="I6" s="75" t="s">
        <v>34</v>
      </c>
      <c r="J6" s="75" t="s">
        <v>41</v>
      </c>
      <c r="K6" s="75" t="s">
        <v>42</v>
      </c>
      <c r="L6" s="75" t="s">
        <v>43</v>
      </c>
      <c r="M6" s="75" t="s">
        <v>44</v>
      </c>
      <c r="N6" s="75" t="s">
        <v>45</v>
      </c>
      <c r="O6" s="75"/>
      <c r="P6" s="75"/>
      <c r="Q6" s="75"/>
      <c r="R6" s="75"/>
      <c r="S6" s="74"/>
    </row>
    <row r="7" ht="18.75" customHeight="1" spans="1:19">
      <c r="A7" s="77" t="s">
        <v>46</v>
      </c>
      <c r="B7" s="13" t="s">
        <v>47</v>
      </c>
      <c r="C7" s="13" t="s">
        <v>48</v>
      </c>
      <c r="D7" s="13" t="s">
        <v>49</v>
      </c>
      <c r="E7" s="77" t="s">
        <v>50</v>
      </c>
      <c r="F7" s="13" t="s">
        <v>51</v>
      </c>
      <c r="G7" s="13" t="s">
        <v>52</v>
      </c>
      <c r="H7" s="77" t="s">
        <v>53</v>
      </c>
      <c r="I7" s="13" t="s">
        <v>54</v>
      </c>
      <c r="J7" s="13">
        <v>10</v>
      </c>
      <c r="K7" s="13">
        <v>11</v>
      </c>
      <c r="L7" s="13">
        <v>12</v>
      </c>
      <c r="M7" s="13">
        <v>13</v>
      </c>
      <c r="N7" s="13">
        <v>14</v>
      </c>
      <c r="O7" s="13">
        <v>15</v>
      </c>
      <c r="P7" s="13">
        <v>16</v>
      </c>
      <c r="Q7" s="13">
        <v>17</v>
      </c>
      <c r="R7" s="13">
        <v>18</v>
      </c>
      <c r="S7" s="13">
        <v>19</v>
      </c>
    </row>
    <row r="8" ht="20.25" customHeight="1" spans="1:19">
      <c r="A8" s="15" t="s">
        <v>55</v>
      </c>
      <c r="B8" s="15" t="s">
        <v>56</v>
      </c>
      <c r="C8" s="16">
        <v>708743807.04</v>
      </c>
      <c r="D8" s="16">
        <v>593738364.52</v>
      </c>
      <c r="E8" s="16">
        <v>578639912.52</v>
      </c>
      <c r="F8" s="16">
        <v>12000000</v>
      </c>
      <c r="G8" s="16"/>
      <c r="H8" s="16">
        <v>3098452</v>
      </c>
      <c r="I8" s="16">
        <v>115005442.52</v>
      </c>
      <c r="J8" s="16"/>
      <c r="K8" s="16">
        <v>4546058</v>
      </c>
      <c r="L8" s="16"/>
      <c r="M8" s="16"/>
      <c r="N8" s="16">
        <v>110459384.52</v>
      </c>
      <c r="O8" s="16"/>
      <c r="P8" s="16"/>
      <c r="Q8" s="16"/>
      <c r="R8" s="16"/>
      <c r="S8" s="16"/>
    </row>
    <row r="9" ht="20.25" customHeight="1" spans="1:19">
      <c r="A9" s="49" t="s">
        <v>57</v>
      </c>
      <c r="B9" s="49" t="s">
        <v>56</v>
      </c>
      <c r="C9" s="16">
        <v>37757901.71</v>
      </c>
      <c r="D9" s="16">
        <v>27757901.71</v>
      </c>
      <c r="E9" s="16">
        <v>15757901.71</v>
      </c>
      <c r="F9" s="16">
        <v>12000000</v>
      </c>
      <c r="G9" s="16"/>
      <c r="H9" s="16"/>
      <c r="I9" s="16">
        <v>10000000</v>
      </c>
      <c r="J9" s="16"/>
      <c r="K9" s="16"/>
      <c r="L9" s="16"/>
      <c r="M9" s="16"/>
      <c r="N9" s="16">
        <v>10000000</v>
      </c>
      <c r="O9" s="23"/>
      <c r="P9" s="23"/>
      <c r="Q9" s="23"/>
      <c r="R9" s="23"/>
      <c r="S9" s="23"/>
    </row>
    <row r="10" ht="20.25" customHeight="1" spans="1:19">
      <c r="A10" s="49" t="s">
        <v>58</v>
      </c>
      <c r="B10" s="49" t="s">
        <v>59</v>
      </c>
      <c r="C10" s="16">
        <v>14005820.85</v>
      </c>
      <c r="D10" s="16">
        <v>11605820.85</v>
      </c>
      <c r="E10" s="16">
        <v>11605820.85</v>
      </c>
      <c r="F10" s="16"/>
      <c r="G10" s="16"/>
      <c r="H10" s="16"/>
      <c r="I10" s="16">
        <v>2400000</v>
      </c>
      <c r="J10" s="16"/>
      <c r="K10" s="16"/>
      <c r="L10" s="16"/>
      <c r="M10" s="16"/>
      <c r="N10" s="16">
        <v>2400000</v>
      </c>
      <c r="O10" s="23"/>
      <c r="P10" s="23"/>
      <c r="Q10" s="23"/>
      <c r="R10" s="23"/>
      <c r="S10" s="23"/>
    </row>
    <row r="11" ht="20.25" customHeight="1" spans="1:19">
      <c r="A11" s="49" t="s">
        <v>60</v>
      </c>
      <c r="B11" s="49" t="s">
        <v>61</v>
      </c>
      <c r="C11" s="16">
        <v>13735583.24</v>
      </c>
      <c r="D11" s="16">
        <v>12218420.54</v>
      </c>
      <c r="E11" s="16">
        <v>12151220.54</v>
      </c>
      <c r="F11" s="16"/>
      <c r="G11" s="16"/>
      <c r="H11" s="16">
        <v>67200</v>
      </c>
      <c r="I11" s="16">
        <v>1517162.7</v>
      </c>
      <c r="J11" s="16"/>
      <c r="K11" s="16"/>
      <c r="L11" s="16"/>
      <c r="M11" s="16"/>
      <c r="N11" s="16">
        <v>1517162.7</v>
      </c>
      <c r="O11" s="23"/>
      <c r="P11" s="23"/>
      <c r="Q11" s="23"/>
      <c r="R11" s="23"/>
      <c r="S11" s="23"/>
    </row>
    <row r="12" ht="20.25" customHeight="1" spans="1:19">
      <c r="A12" s="49" t="s">
        <v>62</v>
      </c>
      <c r="B12" s="49" t="s">
        <v>63</v>
      </c>
      <c r="C12" s="16">
        <v>47900155.85</v>
      </c>
      <c r="D12" s="16">
        <v>41900155.85</v>
      </c>
      <c r="E12" s="16">
        <v>40215143.85</v>
      </c>
      <c r="F12" s="16"/>
      <c r="G12" s="16"/>
      <c r="H12" s="16">
        <v>1685012</v>
      </c>
      <c r="I12" s="16">
        <v>6000000</v>
      </c>
      <c r="J12" s="16"/>
      <c r="K12" s="16"/>
      <c r="L12" s="16"/>
      <c r="M12" s="16"/>
      <c r="N12" s="16">
        <v>6000000</v>
      </c>
      <c r="O12" s="23"/>
      <c r="P12" s="23"/>
      <c r="Q12" s="23"/>
      <c r="R12" s="23"/>
      <c r="S12" s="23"/>
    </row>
    <row r="13" ht="20.25" customHeight="1" spans="1:19">
      <c r="A13" s="49" t="s">
        <v>64</v>
      </c>
      <c r="B13" s="49" t="s">
        <v>65</v>
      </c>
      <c r="C13" s="16">
        <v>41800453.2</v>
      </c>
      <c r="D13" s="16">
        <v>33300453.2</v>
      </c>
      <c r="E13" s="16">
        <v>31954213.2</v>
      </c>
      <c r="F13" s="16"/>
      <c r="G13" s="16"/>
      <c r="H13" s="16">
        <v>1346240</v>
      </c>
      <c r="I13" s="16">
        <v>8500000</v>
      </c>
      <c r="J13" s="16"/>
      <c r="K13" s="16"/>
      <c r="L13" s="16"/>
      <c r="M13" s="16"/>
      <c r="N13" s="16">
        <v>8500000</v>
      </c>
      <c r="O13" s="23"/>
      <c r="P13" s="23"/>
      <c r="Q13" s="23"/>
      <c r="R13" s="23"/>
      <c r="S13" s="23"/>
    </row>
    <row r="14" ht="20.25" customHeight="1" spans="1:19">
      <c r="A14" s="49" t="s">
        <v>66</v>
      </c>
      <c r="B14" s="49" t="s">
        <v>67</v>
      </c>
      <c r="C14" s="16">
        <v>19640360.15</v>
      </c>
      <c r="D14" s="16">
        <v>16160360.15</v>
      </c>
      <c r="E14" s="16">
        <v>16160360.15</v>
      </c>
      <c r="F14" s="16"/>
      <c r="G14" s="16"/>
      <c r="H14" s="16"/>
      <c r="I14" s="16">
        <v>3480000</v>
      </c>
      <c r="J14" s="16"/>
      <c r="K14" s="16"/>
      <c r="L14" s="16"/>
      <c r="M14" s="16"/>
      <c r="N14" s="16">
        <v>3480000</v>
      </c>
      <c r="O14" s="23"/>
      <c r="P14" s="23"/>
      <c r="Q14" s="23"/>
      <c r="R14" s="23"/>
      <c r="S14" s="23"/>
    </row>
    <row r="15" ht="20.25" customHeight="1" spans="1:19">
      <c r="A15" s="49" t="s">
        <v>68</v>
      </c>
      <c r="B15" s="49" t="s">
        <v>69</v>
      </c>
      <c r="C15" s="16">
        <v>24586899.92</v>
      </c>
      <c r="D15" s="16">
        <v>21532523.21</v>
      </c>
      <c r="E15" s="16">
        <v>21532523.21</v>
      </c>
      <c r="F15" s="16"/>
      <c r="G15" s="16"/>
      <c r="H15" s="16"/>
      <c r="I15" s="16">
        <v>3054376.71</v>
      </c>
      <c r="J15" s="16"/>
      <c r="K15" s="16"/>
      <c r="L15" s="16"/>
      <c r="M15" s="16"/>
      <c r="N15" s="16">
        <v>3054376.71</v>
      </c>
      <c r="O15" s="23"/>
      <c r="P15" s="23"/>
      <c r="Q15" s="23"/>
      <c r="R15" s="23"/>
      <c r="S15" s="23"/>
    </row>
    <row r="16" ht="20.25" customHeight="1" spans="1:19">
      <c r="A16" s="49" t="s">
        <v>70</v>
      </c>
      <c r="B16" s="49" t="s">
        <v>71</v>
      </c>
      <c r="C16" s="16">
        <v>29224457.53</v>
      </c>
      <c r="D16" s="16">
        <v>26665557.53</v>
      </c>
      <c r="E16" s="16">
        <v>26665557.53</v>
      </c>
      <c r="F16" s="16"/>
      <c r="G16" s="16"/>
      <c r="H16" s="16"/>
      <c r="I16" s="16">
        <v>2558900</v>
      </c>
      <c r="J16" s="16"/>
      <c r="K16" s="16"/>
      <c r="L16" s="16"/>
      <c r="M16" s="16"/>
      <c r="N16" s="16">
        <v>2558900</v>
      </c>
      <c r="O16" s="23"/>
      <c r="P16" s="23"/>
      <c r="Q16" s="23"/>
      <c r="R16" s="23"/>
      <c r="S16" s="23"/>
    </row>
    <row r="17" ht="20.25" customHeight="1" spans="1:19">
      <c r="A17" s="49" t="s">
        <v>72</v>
      </c>
      <c r="B17" s="49" t="s">
        <v>73</v>
      </c>
      <c r="C17" s="16">
        <v>16227087.19</v>
      </c>
      <c r="D17" s="16">
        <v>13534287.19</v>
      </c>
      <c r="E17" s="16">
        <v>13534287.19</v>
      </c>
      <c r="F17" s="16"/>
      <c r="G17" s="16"/>
      <c r="H17" s="16"/>
      <c r="I17" s="16">
        <v>2692800</v>
      </c>
      <c r="J17" s="16"/>
      <c r="K17" s="16">
        <v>2000000</v>
      </c>
      <c r="L17" s="16"/>
      <c r="M17" s="16"/>
      <c r="N17" s="16">
        <v>692800</v>
      </c>
      <c r="O17" s="23"/>
      <c r="P17" s="23"/>
      <c r="Q17" s="23"/>
      <c r="R17" s="23"/>
      <c r="S17" s="23"/>
    </row>
    <row r="18" ht="20.25" customHeight="1" spans="1:19">
      <c r="A18" s="49" t="s">
        <v>74</v>
      </c>
      <c r="B18" s="49" t="s">
        <v>75</v>
      </c>
      <c r="C18" s="16">
        <v>33713064.78</v>
      </c>
      <c r="D18" s="16">
        <v>26233064.78</v>
      </c>
      <c r="E18" s="16">
        <v>26233064.78</v>
      </c>
      <c r="F18" s="16"/>
      <c r="G18" s="16"/>
      <c r="H18" s="16"/>
      <c r="I18" s="16">
        <v>7480000</v>
      </c>
      <c r="J18" s="16"/>
      <c r="K18" s="16"/>
      <c r="L18" s="16"/>
      <c r="M18" s="16"/>
      <c r="N18" s="16">
        <v>7480000</v>
      </c>
      <c r="O18" s="23"/>
      <c r="P18" s="23"/>
      <c r="Q18" s="23"/>
      <c r="R18" s="23"/>
      <c r="S18" s="23"/>
    </row>
    <row r="19" ht="20.25" customHeight="1" spans="1:19">
      <c r="A19" s="49" t="s">
        <v>76</v>
      </c>
      <c r="B19" s="49" t="s">
        <v>77</v>
      </c>
      <c r="C19" s="16">
        <v>21009936.83</v>
      </c>
      <c r="D19" s="16">
        <v>17747378.83</v>
      </c>
      <c r="E19" s="16">
        <v>17747378.83</v>
      </c>
      <c r="F19" s="16"/>
      <c r="G19" s="16"/>
      <c r="H19" s="16"/>
      <c r="I19" s="16">
        <v>3262558</v>
      </c>
      <c r="J19" s="16"/>
      <c r="K19" s="16">
        <v>2546058</v>
      </c>
      <c r="L19" s="16"/>
      <c r="M19" s="16"/>
      <c r="N19" s="16">
        <v>716500</v>
      </c>
      <c r="O19" s="23"/>
      <c r="P19" s="23"/>
      <c r="Q19" s="23"/>
      <c r="R19" s="23"/>
      <c r="S19" s="23"/>
    </row>
    <row r="20" ht="20.25" customHeight="1" spans="1:19">
      <c r="A20" s="49" t="s">
        <v>78</v>
      </c>
      <c r="B20" s="49" t="s">
        <v>79</v>
      </c>
      <c r="C20" s="16">
        <v>25092644.98</v>
      </c>
      <c r="D20" s="16">
        <v>20122644.98</v>
      </c>
      <c r="E20" s="16">
        <v>20122644.98</v>
      </c>
      <c r="F20" s="16"/>
      <c r="G20" s="16"/>
      <c r="H20" s="16"/>
      <c r="I20" s="16">
        <v>4970000</v>
      </c>
      <c r="J20" s="16"/>
      <c r="K20" s="16"/>
      <c r="L20" s="16"/>
      <c r="M20" s="16"/>
      <c r="N20" s="16">
        <v>4970000</v>
      </c>
      <c r="O20" s="23"/>
      <c r="P20" s="23"/>
      <c r="Q20" s="23"/>
      <c r="R20" s="23"/>
      <c r="S20" s="23"/>
    </row>
    <row r="21" ht="20.25" customHeight="1" spans="1:19">
      <c r="A21" s="49" t="s">
        <v>80</v>
      </c>
      <c r="B21" s="49" t="s">
        <v>81</v>
      </c>
      <c r="C21" s="16">
        <v>23688082.84</v>
      </c>
      <c r="D21" s="16">
        <v>21559082.84</v>
      </c>
      <c r="E21" s="16">
        <v>21559082.84</v>
      </c>
      <c r="F21" s="16"/>
      <c r="G21" s="16"/>
      <c r="H21" s="16"/>
      <c r="I21" s="16">
        <v>2129000</v>
      </c>
      <c r="J21" s="16"/>
      <c r="K21" s="16"/>
      <c r="L21" s="16"/>
      <c r="M21" s="16"/>
      <c r="N21" s="16">
        <v>2129000</v>
      </c>
      <c r="O21" s="23"/>
      <c r="P21" s="23"/>
      <c r="Q21" s="23"/>
      <c r="R21" s="23"/>
      <c r="S21" s="23"/>
    </row>
    <row r="22" ht="20.25" customHeight="1" spans="1:19">
      <c r="A22" s="49" t="s">
        <v>82</v>
      </c>
      <c r="B22" s="49" t="s">
        <v>83</v>
      </c>
      <c r="C22" s="16">
        <v>43151327.47</v>
      </c>
      <c r="D22" s="16">
        <v>39901327.47</v>
      </c>
      <c r="E22" s="16">
        <v>39901327.47</v>
      </c>
      <c r="F22" s="16"/>
      <c r="G22" s="16"/>
      <c r="H22" s="16"/>
      <c r="I22" s="16">
        <v>3250000</v>
      </c>
      <c r="J22" s="16"/>
      <c r="K22" s="16"/>
      <c r="L22" s="16"/>
      <c r="M22" s="16"/>
      <c r="N22" s="16">
        <v>3250000</v>
      </c>
      <c r="O22" s="23"/>
      <c r="P22" s="23"/>
      <c r="Q22" s="23"/>
      <c r="R22" s="23"/>
      <c r="S22" s="23"/>
    </row>
    <row r="23" ht="20.25" customHeight="1" spans="1:19">
      <c r="A23" s="49" t="s">
        <v>84</v>
      </c>
      <c r="B23" s="49" t="s">
        <v>85</v>
      </c>
      <c r="C23" s="16">
        <v>22116116.91</v>
      </c>
      <c r="D23" s="16">
        <v>20140899.38</v>
      </c>
      <c r="E23" s="16">
        <v>20140899.38</v>
      </c>
      <c r="F23" s="16"/>
      <c r="G23" s="16"/>
      <c r="H23" s="16"/>
      <c r="I23" s="16">
        <v>1975217.53</v>
      </c>
      <c r="J23" s="16"/>
      <c r="K23" s="16"/>
      <c r="L23" s="16"/>
      <c r="M23" s="16"/>
      <c r="N23" s="16">
        <v>1975217.53</v>
      </c>
      <c r="O23" s="23"/>
      <c r="P23" s="23"/>
      <c r="Q23" s="23"/>
      <c r="R23" s="23"/>
      <c r="S23" s="23"/>
    </row>
    <row r="24" ht="20.25" customHeight="1" spans="1:19">
      <c r="A24" s="49" t="s">
        <v>86</v>
      </c>
      <c r="B24" s="49" t="s">
        <v>87</v>
      </c>
      <c r="C24" s="16">
        <v>60842289.51</v>
      </c>
      <c r="D24" s="16">
        <v>49289774.67</v>
      </c>
      <c r="E24" s="16">
        <v>49289774.67</v>
      </c>
      <c r="F24" s="16"/>
      <c r="G24" s="16"/>
      <c r="H24" s="16"/>
      <c r="I24" s="16">
        <v>11552514.84</v>
      </c>
      <c r="J24" s="16"/>
      <c r="K24" s="16"/>
      <c r="L24" s="16"/>
      <c r="M24" s="16"/>
      <c r="N24" s="16">
        <v>11552514.84</v>
      </c>
      <c r="O24" s="23"/>
      <c r="P24" s="23"/>
      <c r="Q24" s="23"/>
      <c r="R24" s="23"/>
      <c r="S24" s="23"/>
    </row>
    <row r="25" ht="20.25" customHeight="1" spans="1:19">
      <c r="A25" s="49" t="s">
        <v>88</v>
      </c>
      <c r="B25" s="49" t="s">
        <v>89</v>
      </c>
      <c r="C25" s="16">
        <v>38277302.92</v>
      </c>
      <c r="D25" s="16">
        <v>31834705.73</v>
      </c>
      <c r="E25" s="16">
        <v>31834705.73</v>
      </c>
      <c r="F25" s="16"/>
      <c r="G25" s="16"/>
      <c r="H25" s="16"/>
      <c r="I25" s="16">
        <v>6442597.19</v>
      </c>
      <c r="J25" s="16"/>
      <c r="K25" s="16"/>
      <c r="L25" s="16"/>
      <c r="M25" s="16"/>
      <c r="N25" s="16">
        <v>6442597.19</v>
      </c>
      <c r="O25" s="23"/>
      <c r="P25" s="23"/>
      <c r="Q25" s="23"/>
      <c r="R25" s="23"/>
      <c r="S25" s="23"/>
    </row>
    <row r="26" ht="20.25" customHeight="1" spans="1:19">
      <c r="A26" s="49" t="s">
        <v>90</v>
      </c>
      <c r="B26" s="49" t="s">
        <v>91</v>
      </c>
      <c r="C26" s="16">
        <v>5504951.94</v>
      </c>
      <c r="D26" s="16">
        <v>4286278.24</v>
      </c>
      <c r="E26" s="16">
        <v>4286278.24</v>
      </c>
      <c r="F26" s="16"/>
      <c r="G26" s="16"/>
      <c r="H26" s="16"/>
      <c r="I26" s="16">
        <v>1218673.7</v>
      </c>
      <c r="J26" s="16"/>
      <c r="K26" s="16"/>
      <c r="L26" s="16"/>
      <c r="M26" s="16"/>
      <c r="N26" s="16">
        <v>1218673.7</v>
      </c>
      <c r="O26" s="23"/>
      <c r="P26" s="23"/>
      <c r="Q26" s="23"/>
      <c r="R26" s="23"/>
      <c r="S26" s="23"/>
    </row>
    <row r="27" ht="20.25" customHeight="1" spans="1:19">
      <c r="A27" s="49" t="s">
        <v>92</v>
      </c>
      <c r="B27" s="49" t="s">
        <v>93</v>
      </c>
      <c r="C27" s="16">
        <v>15019745.76</v>
      </c>
      <c r="D27" s="16">
        <v>11612206.07</v>
      </c>
      <c r="E27" s="16">
        <v>11612206.07</v>
      </c>
      <c r="F27" s="16"/>
      <c r="G27" s="16"/>
      <c r="H27" s="16"/>
      <c r="I27" s="16">
        <v>3407539.69</v>
      </c>
      <c r="J27" s="16"/>
      <c r="K27" s="16"/>
      <c r="L27" s="16"/>
      <c r="M27" s="16"/>
      <c r="N27" s="16">
        <v>3407539.69</v>
      </c>
      <c r="O27" s="23"/>
      <c r="P27" s="23"/>
      <c r="Q27" s="23"/>
      <c r="R27" s="23"/>
      <c r="S27" s="23"/>
    </row>
    <row r="28" ht="20.25" customHeight="1" spans="1:19">
      <c r="A28" s="49" t="s">
        <v>94</v>
      </c>
      <c r="B28" s="49" t="s">
        <v>95</v>
      </c>
      <c r="C28" s="16">
        <v>12459505.43</v>
      </c>
      <c r="D28" s="16">
        <v>10698284.61</v>
      </c>
      <c r="E28" s="16">
        <v>10698284.61</v>
      </c>
      <c r="F28" s="16"/>
      <c r="G28" s="16"/>
      <c r="H28" s="16"/>
      <c r="I28" s="16">
        <v>1761220.82</v>
      </c>
      <c r="J28" s="16"/>
      <c r="K28" s="16"/>
      <c r="L28" s="16"/>
      <c r="M28" s="16"/>
      <c r="N28" s="16">
        <v>1761220.82</v>
      </c>
      <c r="O28" s="23"/>
      <c r="P28" s="23"/>
      <c r="Q28" s="23"/>
      <c r="R28" s="23"/>
      <c r="S28" s="23"/>
    </row>
    <row r="29" ht="20.25" customHeight="1" spans="1:19">
      <c r="A29" s="49" t="s">
        <v>96</v>
      </c>
      <c r="B29" s="49" t="s">
        <v>97</v>
      </c>
      <c r="C29" s="16">
        <v>49182975.52</v>
      </c>
      <c r="D29" s="16">
        <v>43002575.52</v>
      </c>
      <c r="E29" s="16">
        <v>43002575.52</v>
      </c>
      <c r="F29" s="16"/>
      <c r="G29" s="16"/>
      <c r="H29" s="16"/>
      <c r="I29" s="16">
        <v>6180400</v>
      </c>
      <c r="J29" s="16"/>
      <c r="K29" s="16"/>
      <c r="L29" s="16"/>
      <c r="M29" s="16"/>
      <c r="N29" s="16">
        <v>6180400</v>
      </c>
      <c r="O29" s="23"/>
      <c r="P29" s="23"/>
      <c r="Q29" s="23"/>
      <c r="R29" s="23"/>
      <c r="S29" s="23"/>
    </row>
    <row r="30" ht="20.25" customHeight="1" spans="1:19">
      <c r="A30" s="49" t="s">
        <v>98</v>
      </c>
      <c r="B30" s="49" t="s">
        <v>99</v>
      </c>
      <c r="C30" s="16">
        <v>99469300.13</v>
      </c>
      <c r="D30" s="16">
        <v>79889674.13</v>
      </c>
      <c r="E30" s="16">
        <v>79889674.13</v>
      </c>
      <c r="F30" s="16"/>
      <c r="G30" s="16"/>
      <c r="H30" s="16"/>
      <c r="I30" s="16">
        <v>19579626</v>
      </c>
      <c r="J30" s="16"/>
      <c r="K30" s="16"/>
      <c r="L30" s="16"/>
      <c r="M30" s="16"/>
      <c r="N30" s="16">
        <v>19579626</v>
      </c>
      <c r="O30" s="23"/>
      <c r="P30" s="23"/>
      <c r="Q30" s="23"/>
      <c r="R30" s="23"/>
      <c r="S30" s="23"/>
    </row>
    <row r="31" ht="20.25" customHeight="1" spans="1:19">
      <c r="A31" s="49" t="s">
        <v>100</v>
      </c>
      <c r="B31" s="49" t="s">
        <v>101</v>
      </c>
      <c r="C31" s="16">
        <v>10215411.8</v>
      </c>
      <c r="D31" s="16">
        <v>8931734.14</v>
      </c>
      <c r="E31" s="16">
        <v>8931734.14</v>
      </c>
      <c r="F31" s="16"/>
      <c r="G31" s="16"/>
      <c r="H31" s="16"/>
      <c r="I31" s="16">
        <v>1283677.66</v>
      </c>
      <c r="J31" s="16"/>
      <c r="K31" s="16"/>
      <c r="L31" s="16"/>
      <c r="M31" s="16"/>
      <c r="N31" s="16">
        <v>1283677.66</v>
      </c>
      <c r="O31" s="23"/>
      <c r="P31" s="23"/>
      <c r="Q31" s="23"/>
      <c r="R31" s="23"/>
      <c r="S31" s="23"/>
    </row>
    <row r="32" ht="20.25" customHeight="1" spans="1:19">
      <c r="A32" s="49" t="s">
        <v>102</v>
      </c>
      <c r="B32" s="49" t="s">
        <v>103</v>
      </c>
      <c r="C32" s="16">
        <v>1549487.24</v>
      </c>
      <c r="D32" s="16">
        <v>1448887.24</v>
      </c>
      <c r="E32" s="16">
        <v>1448887.24</v>
      </c>
      <c r="F32" s="16"/>
      <c r="G32" s="16"/>
      <c r="H32" s="16"/>
      <c r="I32" s="16">
        <v>100600</v>
      </c>
      <c r="J32" s="16"/>
      <c r="K32" s="16"/>
      <c r="L32" s="16"/>
      <c r="M32" s="16"/>
      <c r="N32" s="16">
        <v>100600</v>
      </c>
      <c r="O32" s="23"/>
      <c r="P32" s="23"/>
      <c r="Q32" s="23"/>
      <c r="R32" s="23"/>
      <c r="S32" s="23"/>
    </row>
    <row r="33" ht="20.25" customHeight="1" spans="1:19">
      <c r="A33" s="49" t="s">
        <v>104</v>
      </c>
      <c r="B33" s="49" t="s">
        <v>105</v>
      </c>
      <c r="C33" s="16">
        <v>2572943.34</v>
      </c>
      <c r="D33" s="16">
        <v>2364365.66</v>
      </c>
      <c r="E33" s="16">
        <v>2364365.66</v>
      </c>
      <c r="F33" s="16"/>
      <c r="G33" s="16"/>
      <c r="H33" s="16"/>
      <c r="I33" s="16">
        <v>208577.68</v>
      </c>
      <c r="J33" s="16"/>
      <c r="K33" s="16"/>
      <c r="L33" s="16"/>
      <c r="M33" s="16"/>
      <c r="N33" s="16">
        <v>208577.68</v>
      </c>
      <c r="O33" s="23"/>
      <c r="P33" s="23"/>
      <c r="Q33" s="23"/>
      <c r="R33" s="23"/>
      <c r="S33" s="23"/>
    </row>
    <row r="34" ht="20.25" customHeight="1" spans="1:19">
      <c r="A34" s="51" t="s">
        <v>32</v>
      </c>
      <c r="B34" s="51"/>
      <c r="C34" s="16">
        <v>708743807.04</v>
      </c>
      <c r="D34" s="16">
        <v>593738364.52</v>
      </c>
      <c r="E34" s="16">
        <v>578639912.52</v>
      </c>
      <c r="F34" s="16">
        <v>12000000</v>
      </c>
      <c r="G34" s="16"/>
      <c r="H34" s="16">
        <v>3098452</v>
      </c>
      <c r="I34" s="16">
        <v>115005442.52</v>
      </c>
      <c r="J34" s="16"/>
      <c r="K34" s="16">
        <v>4546058</v>
      </c>
      <c r="L34" s="16"/>
      <c r="M34" s="16"/>
      <c r="N34" s="16">
        <v>110459384.52</v>
      </c>
      <c r="O34" s="16"/>
      <c r="P34" s="16"/>
      <c r="Q34" s="16"/>
      <c r="R34" s="16"/>
      <c r="S34" s="16"/>
    </row>
  </sheetData>
  <mergeCells count="19">
    <mergeCell ref="A2:S2"/>
    <mergeCell ref="A3:D3"/>
    <mergeCell ref="D4:N4"/>
    <mergeCell ref="O4:S4"/>
    <mergeCell ref="I5:N5"/>
    <mergeCell ref="A34:B34"/>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45"/>
  <sheetViews>
    <sheetView showZeros="0" topLeftCell="A2" workbookViewId="0">
      <selection activeCell="A1" sqref="A1"/>
    </sheetView>
  </sheetViews>
  <sheetFormatPr defaultColWidth="8.85" defaultRowHeight="15" customHeight="1"/>
  <cols>
    <col min="1" max="1" width="21.55" customWidth="1"/>
    <col min="2" max="2" width="28.575" customWidth="1"/>
    <col min="3" max="15" width="17.1416666666667" customWidth="1"/>
  </cols>
  <sheetData>
    <row r="1" ht="18.75" customHeight="1" spans="1:15">
      <c r="A1" s="1"/>
      <c r="B1" s="1"/>
      <c r="C1" s="1"/>
      <c r="D1" s="1"/>
      <c r="E1" s="1"/>
      <c r="F1" s="1"/>
      <c r="G1" s="1"/>
      <c r="H1" s="1"/>
      <c r="I1" s="1"/>
      <c r="J1" s="2"/>
      <c r="K1" s="2"/>
      <c r="L1" s="2"/>
      <c r="M1" s="2"/>
      <c r="N1" s="2"/>
      <c r="O1" s="2" t="s">
        <v>106</v>
      </c>
    </row>
    <row r="2" ht="37.5" customHeight="1" spans="1:15">
      <c r="A2" s="3" t="s">
        <v>107</v>
      </c>
      <c r="B2" s="3"/>
      <c r="C2" s="3"/>
      <c r="D2" s="3"/>
      <c r="E2" s="3"/>
      <c r="F2" s="3"/>
      <c r="G2" s="3"/>
      <c r="H2" s="3"/>
      <c r="I2" s="3"/>
      <c r="J2" s="3"/>
      <c r="K2" s="55"/>
      <c r="L2" s="55"/>
      <c r="M2" s="55"/>
      <c r="N2" s="55"/>
      <c r="O2" s="55"/>
    </row>
    <row r="3" ht="18.75" customHeight="1" spans="1:15">
      <c r="A3" s="45" t="str">
        <f>"单位名称："&amp;"通海县教育体育局"</f>
        <v>单位名称：通海县教育体育局</v>
      </c>
      <c r="B3" s="45"/>
      <c r="C3" s="45"/>
      <c r="D3" s="45"/>
      <c r="E3" s="45"/>
      <c r="F3" s="45"/>
      <c r="G3" s="45"/>
      <c r="H3" s="45"/>
      <c r="I3" s="45"/>
      <c r="J3" s="2"/>
      <c r="K3" s="2"/>
      <c r="L3" s="2"/>
      <c r="M3" s="2"/>
      <c r="N3" s="2"/>
      <c r="O3" s="2" t="s">
        <v>29</v>
      </c>
    </row>
    <row r="4" ht="18.75" customHeight="1" spans="1:15">
      <c r="A4" s="12" t="s">
        <v>108</v>
      </c>
      <c r="B4" s="12" t="s">
        <v>109</v>
      </c>
      <c r="C4" s="48" t="s">
        <v>32</v>
      </c>
      <c r="D4" s="48" t="s">
        <v>35</v>
      </c>
      <c r="E4" s="48"/>
      <c r="F4" s="48"/>
      <c r="G4" s="12" t="s">
        <v>36</v>
      </c>
      <c r="H4" s="48" t="s">
        <v>37</v>
      </c>
      <c r="I4" s="12" t="s">
        <v>110</v>
      </c>
      <c r="J4" s="48" t="s">
        <v>111</v>
      </c>
      <c r="K4" s="48"/>
      <c r="L4" s="48"/>
      <c r="M4" s="48"/>
      <c r="N4" s="48"/>
      <c r="O4" s="48"/>
    </row>
    <row r="5" ht="18.75" customHeight="1" spans="1:15">
      <c r="A5" s="12"/>
      <c r="B5" s="12"/>
      <c r="C5" s="48"/>
      <c r="D5" s="48" t="s">
        <v>34</v>
      </c>
      <c r="E5" s="48" t="s">
        <v>112</v>
      </c>
      <c r="F5" s="48" t="s">
        <v>113</v>
      </c>
      <c r="G5" s="12"/>
      <c r="H5" s="48"/>
      <c r="I5" s="12"/>
      <c r="J5" s="48" t="s">
        <v>34</v>
      </c>
      <c r="K5" s="48" t="s">
        <v>114</v>
      </c>
      <c r="L5" s="13" t="s">
        <v>115</v>
      </c>
      <c r="M5" s="13" t="s">
        <v>116</v>
      </c>
      <c r="N5" s="13" t="s">
        <v>117</v>
      </c>
      <c r="O5" s="13" t="s">
        <v>118</v>
      </c>
    </row>
    <row r="6" ht="18.75" customHeight="1" spans="1:15">
      <c r="A6" s="13" t="s">
        <v>46</v>
      </c>
      <c r="B6" s="13" t="s">
        <v>47</v>
      </c>
      <c r="C6" s="13" t="s">
        <v>48</v>
      </c>
      <c r="D6" s="13" t="s">
        <v>49</v>
      </c>
      <c r="E6" s="13" t="s">
        <v>50</v>
      </c>
      <c r="F6" s="13" t="s">
        <v>51</v>
      </c>
      <c r="G6" s="13" t="s">
        <v>52</v>
      </c>
      <c r="H6" s="13" t="s">
        <v>53</v>
      </c>
      <c r="I6" s="13" t="s">
        <v>54</v>
      </c>
      <c r="J6" s="13" t="s">
        <v>119</v>
      </c>
      <c r="K6" s="13">
        <v>11</v>
      </c>
      <c r="L6" s="13">
        <v>12</v>
      </c>
      <c r="M6" s="13">
        <v>13</v>
      </c>
      <c r="N6" s="13">
        <v>14</v>
      </c>
      <c r="O6" s="13">
        <v>15</v>
      </c>
    </row>
    <row r="7" ht="20.25" customHeight="1" spans="1:15">
      <c r="A7" s="15" t="s">
        <v>120</v>
      </c>
      <c r="B7" s="15" t="s">
        <v>121</v>
      </c>
      <c r="C7" s="16">
        <v>529454786.69</v>
      </c>
      <c r="D7" s="16">
        <v>411451492.17</v>
      </c>
      <c r="E7" s="16">
        <v>393853506.59</v>
      </c>
      <c r="F7" s="16">
        <v>17597985.58</v>
      </c>
      <c r="G7" s="16"/>
      <c r="H7" s="16"/>
      <c r="I7" s="16">
        <v>3098452</v>
      </c>
      <c r="J7" s="16">
        <v>114904842.52</v>
      </c>
      <c r="K7" s="16"/>
      <c r="L7" s="16">
        <v>4546058</v>
      </c>
      <c r="M7" s="16"/>
      <c r="N7" s="16"/>
      <c r="O7" s="16">
        <v>110358784.52</v>
      </c>
    </row>
    <row r="8" ht="20.25" customHeight="1" spans="1:15">
      <c r="A8" s="49" t="s">
        <v>122</v>
      </c>
      <c r="B8" s="49" t="s">
        <v>123</v>
      </c>
      <c r="C8" s="16">
        <v>20558995.87</v>
      </c>
      <c r="D8" s="16">
        <v>10558995.87</v>
      </c>
      <c r="E8" s="16">
        <v>10558995.87</v>
      </c>
      <c r="F8" s="16"/>
      <c r="G8" s="16"/>
      <c r="H8" s="16"/>
      <c r="I8" s="16"/>
      <c r="J8" s="16">
        <v>10000000</v>
      </c>
      <c r="K8" s="16"/>
      <c r="L8" s="16"/>
      <c r="M8" s="16"/>
      <c r="N8" s="16"/>
      <c r="O8" s="16">
        <v>10000000</v>
      </c>
    </row>
    <row r="9" ht="20.25" customHeight="1" spans="1:15">
      <c r="A9" s="50" t="s">
        <v>124</v>
      </c>
      <c r="B9" s="50" t="s">
        <v>125</v>
      </c>
      <c r="C9" s="16">
        <v>13013780.95</v>
      </c>
      <c r="D9" s="16">
        <v>3013780.95</v>
      </c>
      <c r="E9" s="16">
        <v>3013780.95</v>
      </c>
      <c r="F9" s="16"/>
      <c r="G9" s="16"/>
      <c r="H9" s="16"/>
      <c r="I9" s="16"/>
      <c r="J9" s="16">
        <v>10000000</v>
      </c>
      <c r="K9" s="16"/>
      <c r="L9" s="16"/>
      <c r="M9" s="16"/>
      <c r="N9" s="16"/>
      <c r="O9" s="16">
        <v>10000000</v>
      </c>
    </row>
    <row r="10" ht="20.25" customHeight="1" spans="1:15">
      <c r="A10" s="50" t="s">
        <v>126</v>
      </c>
      <c r="B10" s="50" t="s">
        <v>127</v>
      </c>
      <c r="C10" s="16">
        <v>7545214.92</v>
      </c>
      <c r="D10" s="16">
        <v>7545214.92</v>
      </c>
      <c r="E10" s="16">
        <v>7545214.92</v>
      </c>
      <c r="F10" s="16"/>
      <c r="G10" s="16"/>
      <c r="H10" s="16"/>
      <c r="I10" s="16"/>
      <c r="J10" s="16"/>
      <c r="K10" s="16"/>
      <c r="L10" s="16"/>
      <c r="M10" s="16"/>
      <c r="N10" s="16"/>
      <c r="O10" s="16"/>
    </row>
    <row r="11" ht="20.25" customHeight="1" spans="1:15">
      <c r="A11" s="49" t="s">
        <v>128</v>
      </c>
      <c r="B11" s="49" t="s">
        <v>129</v>
      </c>
      <c r="C11" s="16">
        <v>495956585.28</v>
      </c>
      <c r="D11" s="16">
        <v>389746231.14</v>
      </c>
      <c r="E11" s="16">
        <v>373709347.64</v>
      </c>
      <c r="F11" s="16">
        <v>16036883.5</v>
      </c>
      <c r="G11" s="16"/>
      <c r="H11" s="16"/>
      <c r="I11" s="16">
        <v>3031252</v>
      </c>
      <c r="J11" s="16">
        <v>103179102.14</v>
      </c>
      <c r="K11" s="16"/>
      <c r="L11" s="16">
        <v>4546058</v>
      </c>
      <c r="M11" s="16"/>
      <c r="N11" s="16"/>
      <c r="O11" s="16">
        <v>98633044.14</v>
      </c>
    </row>
    <row r="12" ht="20.25" customHeight="1" spans="1:15">
      <c r="A12" s="50" t="s">
        <v>130</v>
      </c>
      <c r="B12" s="50" t="s">
        <v>131</v>
      </c>
      <c r="C12" s="16">
        <v>38498567.94</v>
      </c>
      <c r="D12" s="16">
        <v>28658571.88</v>
      </c>
      <c r="E12" s="16">
        <v>23209613.52</v>
      </c>
      <c r="F12" s="16">
        <v>5448958.36</v>
      </c>
      <c r="G12" s="16"/>
      <c r="H12" s="16"/>
      <c r="I12" s="16"/>
      <c r="J12" s="16">
        <v>9839996.06</v>
      </c>
      <c r="K12" s="16"/>
      <c r="L12" s="16"/>
      <c r="M12" s="16"/>
      <c r="N12" s="16"/>
      <c r="O12" s="16">
        <v>9839996.06</v>
      </c>
    </row>
    <row r="13" ht="20.25" customHeight="1" spans="1:15">
      <c r="A13" s="50" t="s">
        <v>132</v>
      </c>
      <c r="B13" s="50" t="s">
        <v>133</v>
      </c>
      <c r="C13" s="16">
        <v>241427098.01</v>
      </c>
      <c r="D13" s="16">
        <v>192215626.64</v>
      </c>
      <c r="E13" s="16">
        <v>189070173.98</v>
      </c>
      <c r="F13" s="16">
        <v>3145452.66</v>
      </c>
      <c r="G13" s="16"/>
      <c r="H13" s="16"/>
      <c r="I13" s="16"/>
      <c r="J13" s="16">
        <v>49211471.37</v>
      </c>
      <c r="K13" s="16"/>
      <c r="L13" s="16"/>
      <c r="M13" s="16"/>
      <c r="N13" s="16"/>
      <c r="O13" s="16">
        <v>49211471.37</v>
      </c>
    </row>
    <row r="14" ht="20.25" customHeight="1" spans="1:15">
      <c r="A14" s="50" t="s">
        <v>134</v>
      </c>
      <c r="B14" s="50" t="s">
        <v>135</v>
      </c>
      <c r="C14" s="16">
        <v>146242379.41</v>
      </c>
      <c r="D14" s="16">
        <v>116614744.7</v>
      </c>
      <c r="E14" s="16">
        <v>114884478.62</v>
      </c>
      <c r="F14" s="16">
        <v>1730266.08</v>
      </c>
      <c r="G14" s="16"/>
      <c r="H14" s="16"/>
      <c r="I14" s="16"/>
      <c r="J14" s="16">
        <v>29627634.71</v>
      </c>
      <c r="K14" s="16"/>
      <c r="L14" s="16">
        <v>4546058</v>
      </c>
      <c r="M14" s="16"/>
      <c r="N14" s="16"/>
      <c r="O14" s="16">
        <v>25081576.71</v>
      </c>
    </row>
    <row r="15" ht="20.25" customHeight="1" spans="1:15">
      <c r="A15" s="50" t="s">
        <v>136</v>
      </c>
      <c r="B15" s="50" t="s">
        <v>137</v>
      </c>
      <c r="C15" s="16">
        <v>69788539.92</v>
      </c>
      <c r="D15" s="16">
        <v>52257287.92</v>
      </c>
      <c r="E15" s="16">
        <v>46545081.52</v>
      </c>
      <c r="F15" s="16">
        <v>5712206.4</v>
      </c>
      <c r="G15" s="16"/>
      <c r="H15" s="16"/>
      <c r="I15" s="16">
        <v>3031252</v>
      </c>
      <c r="J15" s="16">
        <v>14500000</v>
      </c>
      <c r="K15" s="16"/>
      <c r="L15" s="16"/>
      <c r="M15" s="16"/>
      <c r="N15" s="16"/>
      <c r="O15" s="16">
        <v>14500000</v>
      </c>
    </row>
    <row r="16" ht="20.25" customHeight="1" spans="1:15">
      <c r="A16" s="49" t="s">
        <v>138</v>
      </c>
      <c r="B16" s="49" t="s">
        <v>139</v>
      </c>
      <c r="C16" s="16">
        <v>10343023.7</v>
      </c>
      <c r="D16" s="16">
        <v>8758661</v>
      </c>
      <c r="E16" s="16">
        <v>7876509</v>
      </c>
      <c r="F16" s="16">
        <v>882152</v>
      </c>
      <c r="G16" s="16"/>
      <c r="H16" s="16"/>
      <c r="I16" s="16">
        <v>67200</v>
      </c>
      <c r="J16" s="16">
        <v>1517162.7</v>
      </c>
      <c r="K16" s="16"/>
      <c r="L16" s="16"/>
      <c r="M16" s="16"/>
      <c r="N16" s="16"/>
      <c r="O16" s="16">
        <v>1517162.7</v>
      </c>
    </row>
    <row r="17" ht="20.25" customHeight="1" spans="1:15">
      <c r="A17" s="50" t="s">
        <v>140</v>
      </c>
      <c r="B17" s="50" t="s">
        <v>141</v>
      </c>
      <c r="C17" s="16">
        <v>10343023.7</v>
      </c>
      <c r="D17" s="16">
        <v>8758661</v>
      </c>
      <c r="E17" s="16">
        <v>7876509</v>
      </c>
      <c r="F17" s="16">
        <v>882152</v>
      </c>
      <c r="G17" s="16"/>
      <c r="H17" s="16"/>
      <c r="I17" s="16">
        <v>67200</v>
      </c>
      <c r="J17" s="16">
        <v>1517162.7</v>
      </c>
      <c r="K17" s="16"/>
      <c r="L17" s="16"/>
      <c r="M17" s="16"/>
      <c r="N17" s="16"/>
      <c r="O17" s="16">
        <v>1517162.7</v>
      </c>
    </row>
    <row r="18" ht="20.25" customHeight="1" spans="1:15">
      <c r="A18" s="49" t="s">
        <v>142</v>
      </c>
      <c r="B18" s="49" t="s">
        <v>143</v>
      </c>
      <c r="C18" s="16">
        <v>1956181.84</v>
      </c>
      <c r="D18" s="16">
        <v>1747604.16</v>
      </c>
      <c r="E18" s="16">
        <v>1708654.08</v>
      </c>
      <c r="F18" s="16">
        <v>38950.08</v>
      </c>
      <c r="G18" s="16"/>
      <c r="H18" s="16"/>
      <c r="I18" s="16"/>
      <c r="J18" s="16">
        <v>208577.68</v>
      </c>
      <c r="K18" s="16"/>
      <c r="L18" s="16"/>
      <c r="M18" s="16"/>
      <c r="N18" s="16"/>
      <c r="O18" s="16">
        <v>208577.68</v>
      </c>
    </row>
    <row r="19" ht="20.25" customHeight="1" spans="1:15">
      <c r="A19" s="50" t="s">
        <v>144</v>
      </c>
      <c r="B19" s="50" t="s">
        <v>145</v>
      </c>
      <c r="C19" s="16">
        <v>1956181.84</v>
      </c>
      <c r="D19" s="16">
        <v>1747604.16</v>
      </c>
      <c r="E19" s="16">
        <v>1708654.08</v>
      </c>
      <c r="F19" s="16">
        <v>38950.08</v>
      </c>
      <c r="G19" s="16"/>
      <c r="H19" s="16"/>
      <c r="I19" s="16"/>
      <c r="J19" s="16">
        <v>208577.68</v>
      </c>
      <c r="K19" s="16"/>
      <c r="L19" s="16"/>
      <c r="M19" s="16"/>
      <c r="N19" s="16"/>
      <c r="O19" s="16">
        <v>208577.68</v>
      </c>
    </row>
    <row r="20" ht="20.25" customHeight="1" spans="1:15">
      <c r="A20" s="49" t="s">
        <v>146</v>
      </c>
      <c r="B20" s="49" t="s">
        <v>147</v>
      </c>
      <c r="C20" s="16">
        <v>640000</v>
      </c>
      <c r="D20" s="16">
        <v>640000</v>
      </c>
      <c r="E20" s="16"/>
      <c r="F20" s="16">
        <v>640000</v>
      </c>
      <c r="G20" s="16"/>
      <c r="H20" s="16"/>
      <c r="I20" s="16"/>
      <c r="J20" s="16"/>
      <c r="K20" s="16"/>
      <c r="L20" s="16"/>
      <c r="M20" s="16"/>
      <c r="N20" s="16"/>
      <c r="O20" s="16"/>
    </row>
    <row r="21" ht="20.25" customHeight="1" spans="1:15">
      <c r="A21" s="50" t="s">
        <v>148</v>
      </c>
      <c r="B21" s="50" t="s">
        <v>149</v>
      </c>
      <c r="C21" s="16">
        <v>640000</v>
      </c>
      <c r="D21" s="16">
        <v>640000</v>
      </c>
      <c r="E21" s="16"/>
      <c r="F21" s="16">
        <v>640000</v>
      </c>
      <c r="G21" s="16"/>
      <c r="H21" s="16"/>
      <c r="I21" s="16"/>
      <c r="J21" s="16"/>
      <c r="K21" s="16"/>
      <c r="L21" s="16"/>
      <c r="M21" s="16"/>
      <c r="N21" s="16"/>
      <c r="O21" s="16"/>
    </row>
    <row r="22" ht="20.25" customHeight="1" spans="1:15">
      <c r="A22" s="15" t="s">
        <v>150</v>
      </c>
      <c r="B22" s="15" t="s">
        <v>151</v>
      </c>
      <c r="C22" s="16">
        <v>1205040.64</v>
      </c>
      <c r="D22" s="16">
        <v>1104440.64</v>
      </c>
      <c r="E22" s="16">
        <v>1054440.64</v>
      </c>
      <c r="F22" s="16">
        <v>50000</v>
      </c>
      <c r="G22" s="16"/>
      <c r="H22" s="16"/>
      <c r="I22" s="16"/>
      <c r="J22" s="16">
        <v>100600</v>
      </c>
      <c r="K22" s="16"/>
      <c r="L22" s="16"/>
      <c r="M22" s="16"/>
      <c r="N22" s="16"/>
      <c r="O22" s="16">
        <v>100600</v>
      </c>
    </row>
    <row r="23" ht="20.25" customHeight="1" spans="1:15">
      <c r="A23" s="49" t="s">
        <v>152</v>
      </c>
      <c r="B23" s="49" t="s">
        <v>153</v>
      </c>
      <c r="C23" s="16">
        <v>1205040.64</v>
      </c>
      <c r="D23" s="16">
        <v>1104440.64</v>
      </c>
      <c r="E23" s="16">
        <v>1054440.64</v>
      </c>
      <c r="F23" s="16">
        <v>50000</v>
      </c>
      <c r="G23" s="16"/>
      <c r="H23" s="16"/>
      <c r="I23" s="16"/>
      <c r="J23" s="16">
        <v>100600</v>
      </c>
      <c r="K23" s="16"/>
      <c r="L23" s="16"/>
      <c r="M23" s="16"/>
      <c r="N23" s="16"/>
      <c r="O23" s="16">
        <v>100600</v>
      </c>
    </row>
    <row r="24" ht="20.25" customHeight="1" spans="1:15">
      <c r="A24" s="50" t="s">
        <v>154</v>
      </c>
      <c r="B24" s="50" t="s">
        <v>155</v>
      </c>
      <c r="C24" s="16">
        <v>100600</v>
      </c>
      <c r="D24" s="16"/>
      <c r="E24" s="16"/>
      <c r="F24" s="16"/>
      <c r="G24" s="16"/>
      <c r="H24" s="16"/>
      <c r="I24" s="16"/>
      <c r="J24" s="16">
        <v>100600</v>
      </c>
      <c r="K24" s="16"/>
      <c r="L24" s="16"/>
      <c r="M24" s="16"/>
      <c r="N24" s="16"/>
      <c r="O24" s="16">
        <v>100600</v>
      </c>
    </row>
    <row r="25" ht="20.25" customHeight="1" spans="1:15">
      <c r="A25" s="50" t="s">
        <v>156</v>
      </c>
      <c r="B25" s="50" t="s">
        <v>157</v>
      </c>
      <c r="C25" s="16">
        <v>1104440.64</v>
      </c>
      <c r="D25" s="16">
        <v>1104440.64</v>
      </c>
      <c r="E25" s="16">
        <v>1054440.64</v>
      </c>
      <c r="F25" s="16">
        <v>50000</v>
      </c>
      <c r="G25" s="16"/>
      <c r="H25" s="16"/>
      <c r="I25" s="16"/>
      <c r="J25" s="16"/>
      <c r="K25" s="16"/>
      <c r="L25" s="16"/>
      <c r="M25" s="16"/>
      <c r="N25" s="16"/>
      <c r="O25" s="16"/>
    </row>
    <row r="26" ht="20.25" customHeight="1" spans="1:15">
      <c r="A26" s="15" t="s">
        <v>158</v>
      </c>
      <c r="B26" s="15" t="s">
        <v>159</v>
      </c>
      <c r="C26" s="16">
        <v>77974390.46</v>
      </c>
      <c r="D26" s="16">
        <v>77974390.46</v>
      </c>
      <c r="E26" s="16">
        <v>76429318.46</v>
      </c>
      <c r="F26" s="16">
        <v>1545072</v>
      </c>
      <c r="G26" s="16"/>
      <c r="H26" s="16"/>
      <c r="I26" s="16"/>
      <c r="J26" s="16"/>
      <c r="K26" s="16"/>
      <c r="L26" s="16"/>
      <c r="M26" s="16"/>
      <c r="N26" s="16"/>
      <c r="O26" s="16"/>
    </row>
    <row r="27" ht="20.25" customHeight="1" spans="1:15">
      <c r="A27" s="49" t="s">
        <v>160</v>
      </c>
      <c r="B27" s="49" t="s">
        <v>161</v>
      </c>
      <c r="C27" s="16">
        <v>76429318.46</v>
      </c>
      <c r="D27" s="16">
        <v>76429318.46</v>
      </c>
      <c r="E27" s="16">
        <v>76429318.46</v>
      </c>
      <c r="F27" s="16"/>
      <c r="G27" s="16"/>
      <c r="H27" s="16"/>
      <c r="I27" s="16"/>
      <c r="J27" s="16"/>
      <c r="K27" s="16"/>
      <c r="L27" s="16"/>
      <c r="M27" s="16"/>
      <c r="N27" s="16"/>
      <c r="O27" s="16"/>
    </row>
    <row r="28" ht="20.25" customHeight="1" spans="1:15">
      <c r="A28" s="50" t="s">
        <v>162</v>
      </c>
      <c r="B28" s="50" t="s">
        <v>163</v>
      </c>
      <c r="C28" s="16">
        <v>288000</v>
      </c>
      <c r="D28" s="16">
        <v>288000</v>
      </c>
      <c r="E28" s="16">
        <v>288000</v>
      </c>
      <c r="F28" s="16"/>
      <c r="G28" s="16"/>
      <c r="H28" s="16"/>
      <c r="I28" s="16"/>
      <c r="J28" s="16"/>
      <c r="K28" s="16"/>
      <c r="L28" s="16"/>
      <c r="M28" s="16"/>
      <c r="N28" s="16"/>
      <c r="O28" s="16"/>
    </row>
    <row r="29" ht="20.25" customHeight="1" spans="1:15">
      <c r="A29" s="50" t="s">
        <v>164</v>
      </c>
      <c r="B29" s="50" t="s">
        <v>165</v>
      </c>
      <c r="C29" s="16">
        <v>21460800</v>
      </c>
      <c r="D29" s="16">
        <v>21460800</v>
      </c>
      <c r="E29" s="16">
        <v>21460800</v>
      </c>
      <c r="F29" s="16"/>
      <c r="G29" s="16"/>
      <c r="H29" s="16"/>
      <c r="I29" s="16"/>
      <c r="J29" s="16"/>
      <c r="K29" s="16"/>
      <c r="L29" s="16"/>
      <c r="M29" s="16"/>
      <c r="N29" s="16"/>
      <c r="O29" s="16"/>
    </row>
    <row r="30" ht="20.25" customHeight="1" spans="1:15">
      <c r="A30" s="50" t="s">
        <v>166</v>
      </c>
      <c r="B30" s="50" t="s">
        <v>167</v>
      </c>
      <c r="C30" s="16">
        <v>54680518.46</v>
      </c>
      <c r="D30" s="16">
        <v>54680518.46</v>
      </c>
      <c r="E30" s="16">
        <v>54680518.46</v>
      </c>
      <c r="F30" s="16"/>
      <c r="G30" s="16"/>
      <c r="H30" s="16"/>
      <c r="I30" s="16"/>
      <c r="J30" s="16"/>
      <c r="K30" s="16"/>
      <c r="L30" s="16"/>
      <c r="M30" s="16"/>
      <c r="N30" s="16"/>
      <c r="O30" s="16"/>
    </row>
    <row r="31" ht="20.25" customHeight="1" spans="1:15">
      <c r="A31" s="49" t="s">
        <v>168</v>
      </c>
      <c r="B31" s="49" t="s">
        <v>169</v>
      </c>
      <c r="C31" s="16">
        <v>1545072</v>
      </c>
      <c r="D31" s="16">
        <v>1545072</v>
      </c>
      <c r="E31" s="16"/>
      <c r="F31" s="16">
        <v>1545072</v>
      </c>
      <c r="G31" s="16"/>
      <c r="H31" s="16"/>
      <c r="I31" s="16"/>
      <c r="J31" s="16"/>
      <c r="K31" s="16"/>
      <c r="L31" s="16"/>
      <c r="M31" s="16"/>
      <c r="N31" s="16"/>
      <c r="O31" s="16"/>
    </row>
    <row r="32" ht="20.25" customHeight="1" spans="1:15">
      <c r="A32" s="50" t="s">
        <v>170</v>
      </c>
      <c r="B32" s="50" t="s">
        <v>171</v>
      </c>
      <c r="C32" s="16">
        <v>1545072</v>
      </c>
      <c r="D32" s="16">
        <v>1545072</v>
      </c>
      <c r="E32" s="16"/>
      <c r="F32" s="16">
        <v>1545072</v>
      </c>
      <c r="G32" s="16"/>
      <c r="H32" s="16"/>
      <c r="I32" s="16"/>
      <c r="J32" s="16"/>
      <c r="K32" s="16"/>
      <c r="L32" s="16"/>
      <c r="M32" s="16"/>
      <c r="N32" s="16"/>
      <c r="O32" s="16"/>
    </row>
    <row r="33" ht="20.25" customHeight="1" spans="1:15">
      <c r="A33" s="15" t="s">
        <v>172</v>
      </c>
      <c r="B33" s="15" t="s">
        <v>173</v>
      </c>
      <c r="C33" s="16">
        <v>49749626.53</v>
      </c>
      <c r="D33" s="16">
        <v>49749626.53</v>
      </c>
      <c r="E33" s="16">
        <v>49749626.53</v>
      </c>
      <c r="F33" s="16"/>
      <c r="G33" s="16"/>
      <c r="H33" s="16"/>
      <c r="I33" s="16"/>
      <c r="J33" s="16"/>
      <c r="K33" s="16"/>
      <c r="L33" s="16"/>
      <c r="M33" s="16"/>
      <c r="N33" s="16"/>
      <c r="O33" s="16"/>
    </row>
    <row r="34" ht="20.25" customHeight="1" spans="1:15">
      <c r="A34" s="49" t="s">
        <v>174</v>
      </c>
      <c r="B34" s="49" t="s">
        <v>175</v>
      </c>
      <c r="C34" s="16">
        <v>49749626.53</v>
      </c>
      <c r="D34" s="16">
        <v>49749626.53</v>
      </c>
      <c r="E34" s="16">
        <v>49749626.53</v>
      </c>
      <c r="F34" s="16"/>
      <c r="G34" s="16"/>
      <c r="H34" s="16"/>
      <c r="I34" s="16"/>
      <c r="J34" s="16"/>
      <c r="K34" s="16"/>
      <c r="L34" s="16"/>
      <c r="M34" s="16"/>
      <c r="N34" s="16"/>
      <c r="O34" s="16"/>
    </row>
    <row r="35" ht="20.25" customHeight="1" spans="1:15">
      <c r="A35" s="50" t="s">
        <v>176</v>
      </c>
      <c r="B35" s="50" t="s">
        <v>177</v>
      </c>
      <c r="C35" s="16">
        <v>101513.32</v>
      </c>
      <c r="D35" s="16">
        <v>101513.32</v>
      </c>
      <c r="E35" s="16">
        <v>101513.32</v>
      </c>
      <c r="F35" s="16"/>
      <c r="G35" s="16"/>
      <c r="H35" s="16"/>
      <c r="I35" s="16"/>
      <c r="J35" s="16"/>
      <c r="K35" s="16"/>
      <c r="L35" s="16"/>
      <c r="M35" s="16"/>
      <c r="N35" s="16"/>
      <c r="O35" s="16"/>
    </row>
    <row r="36" ht="20.25" customHeight="1" spans="1:15">
      <c r="A36" s="50" t="s">
        <v>178</v>
      </c>
      <c r="B36" s="50" t="s">
        <v>179</v>
      </c>
      <c r="C36" s="16">
        <v>28264005.64</v>
      </c>
      <c r="D36" s="16">
        <v>28264005.64</v>
      </c>
      <c r="E36" s="16">
        <v>28264005.64</v>
      </c>
      <c r="F36" s="16"/>
      <c r="G36" s="16"/>
      <c r="H36" s="16"/>
      <c r="I36" s="16"/>
      <c r="J36" s="16"/>
      <c r="K36" s="16"/>
      <c r="L36" s="16"/>
      <c r="M36" s="16"/>
      <c r="N36" s="16"/>
      <c r="O36" s="16"/>
    </row>
    <row r="37" ht="20.25" customHeight="1" spans="1:15">
      <c r="A37" s="50" t="s">
        <v>180</v>
      </c>
      <c r="B37" s="50" t="s">
        <v>181</v>
      </c>
      <c r="C37" s="16">
        <v>18752400.86</v>
      </c>
      <c r="D37" s="16">
        <v>18752400.86</v>
      </c>
      <c r="E37" s="16">
        <v>18752400.86</v>
      </c>
      <c r="F37" s="16"/>
      <c r="G37" s="16"/>
      <c r="H37" s="16"/>
      <c r="I37" s="16"/>
      <c r="J37" s="16"/>
      <c r="K37" s="16"/>
      <c r="L37" s="16"/>
      <c r="M37" s="16"/>
      <c r="N37" s="16"/>
      <c r="O37" s="16"/>
    </row>
    <row r="38" ht="20.25" customHeight="1" spans="1:15">
      <c r="A38" s="50" t="s">
        <v>182</v>
      </c>
      <c r="B38" s="50" t="s">
        <v>183</v>
      </c>
      <c r="C38" s="16">
        <v>2631706.71</v>
      </c>
      <c r="D38" s="16">
        <v>2631706.71</v>
      </c>
      <c r="E38" s="16">
        <v>2631706.71</v>
      </c>
      <c r="F38" s="16"/>
      <c r="G38" s="16"/>
      <c r="H38" s="16"/>
      <c r="I38" s="16"/>
      <c r="J38" s="16"/>
      <c r="K38" s="16"/>
      <c r="L38" s="16"/>
      <c r="M38" s="16"/>
      <c r="N38" s="16"/>
      <c r="O38" s="16"/>
    </row>
    <row r="39" ht="20.25" customHeight="1" spans="1:15">
      <c r="A39" s="15" t="s">
        <v>184</v>
      </c>
      <c r="B39" s="15" t="s">
        <v>185</v>
      </c>
      <c r="C39" s="16">
        <v>12000000</v>
      </c>
      <c r="D39" s="16"/>
      <c r="E39" s="16"/>
      <c r="F39" s="16"/>
      <c r="G39" s="16">
        <v>12000000</v>
      </c>
      <c r="H39" s="16"/>
      <c r="I39" s="16"/>
      <c r="J39" s="16"/>
      <c r="K39" s="16"/>
      <c r="L39" s="16"/>
      <c r="M39" s="16"/>
      <c r="N39" s="16"/>
      <c r="O39" s="16"/>
    </row>
    <row r="40" ht="20.25" customHeight="1" spans="1:15">
      <c r="A40" s="49" t="s">
        <v>186</v>
      </c>
      <c r="B40" s="49" t="s">
        <v>187</v>
      </c>
      <c r="C40" s="16">
        <v>12000000</v>
      </c>
      <c r="D40" s="16"/>
      <c r="E40" s="16"/>
      <c r="F40" s="16"/>
      <c r="G40" s="16">
        <v>12000000</v>
      </c>
      <c r="H40" s="16"/>
      <c r="I40" s="16"/>
      <c r="J40" s="16"/>
      <c r="K40" s="16"/>
      <c r="L40" s="16"/>
      <c r="M40" s="16"/>
      <c r="N40" s="16"/>
      <c r="O40" s="16"/>
    </row>
    <row r="41" ht="20.25" customHeight="1" spans="1:15">
      <c r="A41" s="50" t="s">
        <v>188</v>
      </c>
      <c r="B41" s="50" t="s">
        <v>189</v>
      </c>
      <c r="C41" s="16">
        <v>12000000</v>
      </c>
      <c r="D41" s="16"/>
      <c r="E41" s="16"/>
      <c r="F41" s="16"/>
      <c r="G41" s="16">
        <v>12000000</v>
      </c>
      <c r="H41" s="16"/>
      <c r="I41" s="16"/>
      <c r="J41" s="16"/>
      <c r="K41" s="16"/>
      <c r="L41" s="16"/>
      <c r="M41" s="16"/>
      <c r="N41" s="16"/>
      <c r="O41" s="16"/>
    </row>
    <row r="42" ht="20.25" customHeight="1" spans="1:15">
      <c r="A42" s="15" t="s">
        <v>190</v>
      </c>
      <c r="B42" s="15" t="s">
        <v>191</v>
      </c>
      <c r="C42" s="16">
        <v>38359962.72</v>
      </c>
      <c r="D42" s="16">
        <v>38359962.72</v>
      </c>
      <c r="E42" s="16">
        <v>38359962.72</v>
      </c>
      <c r="F42" s="16"/>
      <c r="G42" s="16"/>
      <c r="H42" s="16"/>
      <c r="I42" s="16"/>
      <c r="J42" s="16"/>
      <c r="K42" s="16"/>
      <c r="L42" s="16"/>
      <c r="M42" s="16"/>
      <c r="N42" s="16"/>
      <c r="O42" s="16"/>
    </row>
    <row r="43" ht="20.25" customHeight="1" spans="1:15">
      <c r="A43" s="49" t="s">
        <v>192</v>
      </c>
      <c r="B43" s="49" t="s">
        <v>193</v>
      </c>
      <c r="C43" s="16">
        <v>38359962.72</v>
      </c>
      <c r="D43" s="16">
        <v>38359962.72</v>
      </c>
      <c r="E43" s="16">
        <v>38359962.72</v>
      </c>
      <c r="F43" s="16"/>
      <c r="G43" s="16"/>
      <c r="H43" s="16"/>
      <c r="I43" s="16"/>
      <c r="J43" s="16"/>
      <c r="K43" s="16"/>
      <c r="L43" s="16"/>
      <c r="M43" s="16"/>
      <c r="N43" s="16"/>
      <c r="O43" s="16"/>
    </row>
    <row r="44" ht="20.25" customHeight="1" spans="1:15">
      <c r="A44" s="50" t="s">
        <v>194</v>
      </c>
      <c r="B44" s="50" t="s">
        <v>195</v>
      </c>
      <c r="C44" s="16">
        <v>38359962.72</v>
      </c>
      <c r="D44" s="16">
        <v>38359962.72</v>
      </c>
      <c r="E44" s="16">
        <v>38359962.72</v>
      </c>
      <c r="F44" s="16"/>
      <c r="G44" s="16"/>
      <c r="H44" s="16"/>
      <c r="I44" s="16"/>
      <c r="J44" s="16"/>
      <c r="K44" s="16"/>
      <c r="L44" s="16"/>
      <c r="M44" s="16"/>
      <c r="N44" s="16"/>
      <c r="O44" s="16"/>
    </row>
    <row r="45" ht="20.25" customHeight="1" spans="1:15">
      <c r="A45" s="51" t="s">
        <v>196</v>
      </c>
      <c r="B45" s="51"/>
      <c r="C45" s="16">
        <v>708743807.04</v>
      </c>
      <c r="D45" s="16">
        <v>578639912.52</v>
      </c>
      <c r="E45" s="16">
        <v>559446854.94</v>
      </c>
      <c r="F45" s="16">
        <v>19193057.58</v>
      </c>
      <c r="G45" s="16">
        <v>12000000</v>
      </c>
      <c r="H45" s="16"/>
      <c r="I45" s="16">
        <v>3098452</v>
      </c>
      <c r="J45" s="16">
        <v>115005442.52</v>
      </c>
      <c r="K45" s="16"/>
      <c r="L45" s="16">
        <v>4546058</v>
      </c>
      <c r="M45" s="16"/>
      <c r="N45" s="16"/>
      <c r="O45" s="16">
        <v>110459384.52</v>
      </c>
    </row>
  </sheetData>
  <mergeCells count="11">
    <mergeCell ref="A2:O2"/>
    <mergeCell ref="A3:I3"/>
    <mergeCell ref="D4:F4"/>
    <mergeCell ref="J4:O4"/>
    <mergeCell ref="A45:B45"/>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C31" sqref="C31"/>
    </sheetView>
  </sheetViews>
  <sheetFormatPr defaultColWidth="8.85" defaultRowHeight="15" customHeight="1" outlineLevelCol="3"/>
  <cols>
    <col min="1" max="4" width="35.7083333333333" customWidth="1"/>
  </cols>
  <sheetData>
    <row r="1" ht="18.75" customHeight="1" spans="1:4">
      <c r="A1" s="1"/>
      <c r="B1" s="1"/>
      <c r="C1" s="1"/>
      <c r="D1" s="5" t="s">
        <v>197</v>
      </c>
    </row>
    <row r="2" ht="45" customHeight="1" spans="1:4">
      <c r="A2" s="3" t="s">
        <v>198</v>
      </c>
      <c r="B2" s="3"/>
      <c r="C2" s="3"/>
      <c r="D2" s="3"/>
    </row>
    <row r="3" ht="18.75" customHeight="1" spans="1:4">
      <c r="A3" s="4" t="str">
        <f>"单位名称："&amp;"通海县教育体育局"</f>
        <v>单位名称：通海县教育体育局</v>
      </c>
      <c r="B3" s="4"/>
      <c r="C3" s="67"/>
      <c r="D3" s="5" t="s">
        <v>2</v>
      </c>
    </row>
    <row r="4" ht="22.5" customHeight="1" spans="1:4">
      <c r="A4" s="7" t="s">
        <v>3</v>
      </c>
      <c r="B4" s="7"/>
      <c r="C4" s="7" t="s">
        <v>4</v>
      </c>
      <c r="D4" s="7"/>
    </row>
    <row r="5" ht="18.75" customHeight="1" spans="1:4">
      <c r="A5" s="7" t="s">
        <v>5</v>
      </c>
      <c r="B5" s="7" t="s">
        <v>6</v>
      </c>
      <c r="C5" s="7" t="s">
        <v>199</v>
      </c>
      <c r="D5" s="7" t="s">
        <v>6</v>
      </c>
    </row>
    <row r="6" ht="18.75" customHeight="1" spans="1:4">
      <c r="A6" s="7"/>
      <c r="B6" s="7"/>
      <c r="C6" s="7"/>
      <c r="D6" s="7"/>
    </row>
    <row r="7" ht="22.5" customHeight="1" spans="1:4">
      <c r="A7" s="14" t="s">
        <v>200</v>
      </c>
      <c r="B7" s="16">
        <v>590639912.52</v>
      </c>
      <c r="C7" s="14" t="s">
        <v>201</v>
      </c>
      <c r="D7" s="16">
        <v>590639912.52</v>
      </c>
    </row>
    <row r="8" ht="22.5" customHeight="1" spans="1:4">
      <c r="A8" s="14" t="s">
        <v>202</v>
      </c>
      <c r="B8" s="16">
        <v>578639912.52</v>
      </c>
      <c r="C8" s="14" t="str">
        <f>"（"&amp;"一"&amp;"）"&amp;"教育支出"</f>
        <v>（一）教育支出</v>
      </c>
      <c r="D8" s="16">
        <v>411451492.17</v>
      </c>
    </row>
    <row r="9" ht="22.5" customHeight="1" spans="1:4">
      <c r="A9" s="14" t="s">
        <v>203</v>
      </c>
      <c r="B9" s="16">
        <v>12000000</v>
      </c>
      <c r="C9" s="14" t="str">
        <f>"（"&amp;"二"&amp;"）"&amp;"文化旅游体育与传媒支出"</f>
        <v>（二）文化旅游体育与传媒支出</v>
      </c>
      <c r="D9" s="16">
        <v>1104440.64</v>
      </c>
    </row>
    <row r="10" ht="22.5" customHeight="1" spans="1:4">
      <c r="A10" s="14" t="s">
        <v>204</v>
      </c>
      <c r="B10" s="16"/>
      <c r="C10" s="14" t="str">
        <f>"（"&amp;"三"&amp;"）"&amp;"社会保障和就业支出"</f>
        <v>（三）社会保障和就业支出</v>
      </c>
      <c r="D10" s="16">
        <v>77974390.46</v>
      </c>
    </row>
    <row r="11" ht="22.5" customHeight="1" spans="1:4">
      <c r="A11" s="14" t="s">
        <v>205</v>
      </c>
      <c r="B11" s="16"/>
      <c r="C11" s="14" t="str">
        <f>"（"&amp;"四"&amp;"）"&amp;"卫生健康支出"</f>
        <v>（四）卫生健康支出</v>
      </c>
      <c r="D11" s="16">
        <v>49749626.53</v>
      </c>
    </row>
    <row r="12" ht="22.5" customHeight="1" spans="1:4">
      <c r="A12" s="14" t="s">
        <v>202</v>
      </c>
      <c r="B12" s="16"/>
      <c r="C12" s="14" t="str">
        <f>"（"&amp;"五"&amp;"）"&amp;"城乡社区支出"</f>
        <v>（五）城乡社区支出</v>
      </c>
      <c r="D12" s="16">
        <v>12000000</v>
      </c>
    </row>
    <row r="13" ht="22.5" customHeight="1" spans="1:4">
      <c r="A13" s="14" t="s">
        <v>203</v>
      </c>
      <c r="B13" s="16"/>
      <c r="C13" s="14" t="str">
        <f>"（"&amp;"六"&amp;"）"&amp;"住房保障支出"</f>
        <v>（六）住房保障支出</v>
      </c>
      <c r="D13" s="16">
        <v>38359962.72</v>
      </c>
    </row>
    <row r="14" ht="22.5" customHeight="1" spans="1:4">
      <c r="A14" s="14" t="s">
        <v>204</v>
      </c>
      <c r="B14" s="16"/>
      <c r="C14" s="14"/>
      <c r="D14" s="16"/>
    </row>
    <row r="15" ht="22.5" customHeight="1" spans="1:4">
      <c r="A15" s="68"/>
      <c r="B15" s="16"/>
      <c r="C15" s="14" t="s">
        <v>206</v>
      </c>
      <c r="D15" s="16"/>
    </row>
    <row r="16" ht="22.5" customHeight="1" spans="1:4">
      <c r="A16" s="69" t="s">
        <v>207</v>
      </c>
      <c r="B16" s="70">
        <v>590639912.52</v>
      </c>
      <c r="C16" s="71" t="s">
        <v>208</v>
      </c>
      <c r="D16" s="70">
        <v>590639912.52</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41"/>
  <sheetViews>
    <sheetView showZeros="0" workbookViewId="0">
      <selection activeCell="I17" sqref="I17"/>
    </sheetView>
  </sheetViews>
  <sheetFormatPr defaultColWidth="8.85" defaultRowHeight="15" customHeight="1" outlineLevelCol="6"/>
  <cols>
    <col min="1" max="1" width="21.425" customWidth="1"/>
    <col min="2" max="2" width="28.575" customWidth="1"/>
    <col min="3" max="7" width="21.425" customWidth="1"/>
  </cols>
  <sheetData>
    <row r="1" ht="18.75" customHeight="1" spans="1:7">
      <c r="A1" s="1"/>
      <c r="B1" s="1"/>
      <c r="C1" s="1"/>
      <c r="D1" s="1"/>
      <c r="E1" s="1"/>
      <c r="F1" s="1"/>
      <c r="G1" s="44" t="s">
        <v>209</v>
      </c>
    </row>
    <row r="2" ht="37.5" customHeight="1" spans="1:7">
      <c r="A2" s="3" t="s">
        <v>210</v>
      </c>
      <c r="B2" s="3"/>
      <c r="C2" s="3"/>
      <c r="D2" s="3"/>
      <c r="E2" s="3"/>
      <c r="F2" s="3"/>
      <c r="G2" s="3"/>
    </row>
    <row r="3" ht="18.75" customHeight="1" spans="1:7">
      <c r="A3" s="45" t="str">
        <f>"单位名称："&amp;"通海县教育体育局"</f>
        <v>单位名称：通海县教育体育局</v>
      </c>
      <c r="B3" s="45"/>
      <c r="C3" s="45"/>
      <c r="D3" s="46"/>
      <c r="E3" s="46"/>
      <c r="F3" s="46"/>
      <c r="G3" s="47" t="s">
        <v>29</v>
      </c>
    </row>
    <row r="4" ht="18.75" customHeight="1" spans="1:7">
      <c r="A4" s="12" t="s">
        <v>211</v>
      </c>
      <c r="B4" s="12" t="s">
        <v>109</v>
      </c>
      <c r="C4" s="48" t="s">
        <v>32</v>
      </c>
      <c r="D4" s="48" t="s">
        <v>112</v>
      </c>
      <c r="E4" s="48"/>
      <c r="F4" s="48"/>
      <c r="G4" s="12" t="s">
        <v>113</v>
      </c>
    </row>
    <row r="5" ht="18.75" customHeight="1" spans="1:7">
      <c r="A5" s="12" t="s">
        <v>108</v>
      </c>
      <c r="B5" s="12" t="s">
        <v>109</v>
      </c>
      <c r="C5" s="48"/>
      <c r="D5" s="48" t="s">
        <v>34</v>
      </c>
      <c r="E5" s="48" t="s">
        <v>212</v>
      </c>
      <c r="F5" s="48" t="s">
        <v>213</v>
      </c>
      <c r="G5" s="12"/>
    </row>
    <row r="6" ht="18.75" customHeight="1" spans="1:7">
      <c r="A6" s="13" t="s">
        <v>46</v>
      </c>
      <c r="B6" s="13" t="s">
        <v>47</v>
      </c>
      <c r="C6" s="13" t="s">
        <v>48</v>
      </c>
      <c r="D6" s="13" t="s">
        <v>49</v>
      </c>
      <c r="E6" s="13" t="s">
        <v>50</v>
      </c>
      <c r="F6" s="13" t="s">
        <v>51</v>
      </c>
      <c r="G6" s="13" t="s">
        <v>52</v>
      </c>
    </row>
    <row r="7" ht="20.25" customHeight="1" spans="1:7">
      <c r="A7" s="15" t="s">
        <v>120</v>
      </c>
      <c r="B7" s="15" t="s">
        <v>121</v>
      </c>
      <c r="C7" s="16">
        <v>411451492.17</v>
      </c>
      <c r="D7" s="16">
        <v>393853506.59</v>
      </c>
      <c r="E7" s="16">
        <v>385889545.59</v>
      </c>
      <c r="F7" s="16">
        <v>7963961</v>
      </c>
      <c r="G7" s="16">
        <v>17597985.58</v>
      </c>
    </row>
    <row r="8" ht="20.25" customHeight="1" spans="1:7">
      <c r="A8" s="49" t="s">
        <v>122</v>
      </c>
      <c r="B8" s="49" t="s">
        <v>123</v>
      </c>
      <c r="C8" s="16">
        <v>10558995.87</v>
      </c>
      <c r="D8" s="16">
        <v>10558995.87</v>
      </c>
      <c r="E8" s="16">
        <v>8503100.87</v>
      </c>
      <c r="F8" s="16">
        <v>2055895</v>
      </c>
      <c r="G8" s="16"/>
    </row>
    <row r="9" ht="20.25" customHeight="1" spans="1:7">
      <c r="A9" s="50" t="s">
        <v>124</v>
      </c>
      <c r="B9" s="50" t="s">
        <v>125</v>
      </c>
      <c r="C9" s="16">
        <v>3013780.95</v>
      </c>
      <c r="D9" s="16">
        <v>3013780.95</v>
      </c>
      <c r="E9" s="16">
        <v>1462785.95</v>
      </c>
      <c r="F9" s="16">
        <v>1550995</v>
      </c>
      <c r="G9" s="16"/>
    </row>
    <row r="10" ht="20.25" customHeight="1" spans="1:7">
      <c r="A10" s="50" t="s">
        <v>126</v>
      </c>
      <c r="B10" s="50" t="s">
        <v>127</v>
      </c>
      <c r="C10" s="16">
        <v>7545214.92</v>
      </c>
      <c r="D10" s="16">
        <v>7545214.92</v>
      </c>
      <c r="E10" s="16">
        <v>7040314.92</v>
      </c>
      <c r="F10" s="16">
        <v>504900</v>
      </c>
      <c r="G10" s="16"/>
    </row>
    <row r="11" ht="20.25" customHeight="1" spans="1:7">
      <c r="A11" s="49" t="s">
        <v>128</v>
      </c>
      <c r="B11" s="49" t="s">
        <v>129</v>
      </c>
      <c r="C11" s="16">
        <v>389746231.14</v>
      </c>
      <c r="D11" s="16">
        <v>373709347.64</v>
      </c>
      <c r="E11" s="16">
        <v>367939467.64</v>
      </c>
      <c r="F11" s="16">
        <v>5769880</v>
      </c>
      <c r="G11" s="16">
        <v>16036883.5</v>
      </c>
    </row>
    <row r="12" ht="20.25" customHeight="1" spans="1:7">
      <c r="A12" s="50" t="s">
        <v>130</v>
      </c>
      <c r="B12" s="50" t="s">
        <v>131</v>
      </c>
      <c r="C12" s="16">
        <v>28658571.88</v>
      </c>
      <c r="D12" s="16">
        <v>23209613.52</v>
      </c>
      <c r="E12" s="16">
        <v>21914233.52</v>
      </c>
      <c r="F12" s="16">
        <v>1295380</v>
      </c>
      <c r="G12" s="16">
        <v>5448958.36</v>
      </c>
    </row>
    <row r="13" ht="20.25" customHeight="1" spans="1:7">
      <c r="A13" s="50" t="s">
        <v>132</v>
      </c>
      <c r="B13" s="50" t="s">
        <v>133</v>
      </c>
      <c r="C13" s="16">
        <v>192215626.64</v>
      </c>
      <c r="D13" s="16">
        <v>189070173.98</v>
      </c>
      <c r="E13" s="16">
        <v>186664773.98</v>
      </c>
      <c r="F13" s="16">
        <v>2405400</v>
      </c>
      <c r="G13" s="16">
        <v>3145452.66</v>
      </c>
    </row>
    <row r="14" ht="20.25" customHeight="1" spans="1:7">
      <c r="A14" s="50" t="s">
        <v>134</v>
      </c>
      <c r="B14" s="50" t="s">
        <v>135</v>
      </c>
      <c r="C14" s="16">
        <v>116614744.7</v>
      </c>
      <c r="D14" s="16">
        <v>114884478.62</v>
      </c>
      <c r="E14" s="16">
        <v>113440478.62</v>
      </c>
      <c r="F14" s="16">
        <v>1444000</v>
      </c>
      <c r="G14" s="16">
        <v>1730266.08</v>
      </c>
    </row>
    <row r="15" ht="20.25" customHeight="1" spans="1:7">
      <c r="A15" s="50" t="s">
        <v>136</v>
      </c>
      <c r="B15" s="50" t="s">
        <v>137</v>
      </c>
      <c r="C15" s="16">
        <v>52257287.92</v>
      </c>
      <c r="D15" s="16">
        <v>46545081.52</v>
      </c>
      <c r="E15" s="16">
        <v>45919981.52</v>
      </c>
      <c r="F15" s="16">
        <v>625100</v>
      </c>
      <c r="G15" s="16">
        <v>5712206.4</v>
      </c>
    </row>
    <row r="16" ht="20.25" customHeight="1" spans="1:7">
      <c r="A16" s="49" t="s">
        <v>138</v>
      </c>
      <c r="B16" s="49" t="s">
        <v>139</v>
      </c>
      <c r="C16" s="16">
        <v>8758661</v>
      </c>
      <c r="D16" s="16">
        <v>7876509</v>
      </c>
      <c r="E16" s="16">
        <v>7761123</v>
      </c>
      <c r="F16" s="16">
        <v>115386</v>
      </c>
      <c r="G16" s="16">
        <v>882152</v>
      </c>
    </row>
    <row r="17" ht="20.25" customHeight="1" spans="1:7">
      <c r="A17" s="50" t="s">
        <v>140</v>
      </c>
      <c r="B17" s="50" t="s">
        <v>141</v>
      </c>
      <c r="C17" s="16">
        <v>8758661</v>
      </c>
      <c r="D17" s="16">
        <v>7876509</v>
      </c>
      <c r="E17" s="16">
        <v>7761123</v>
      </c>
      <c r="F17" s="16">
        <v>115386</v>
      </c>
      <c r="G17" s="16">
        <v>882152</v>
      </c>
    </row>
    <row r="18" ht="20.25" customHeight="1" spans="1:7">
      <c r="A18" s="49" t="s">
        <v>142</v>
      </c>
      <c r="B18" s="49" t="s">
        <v>143</v>
      </c>
      <c r="C18" s="16">
        <v>1747604.16</v>
      </c>
      <c r="D18" s="16">
        <v>1708654.08</v>
      </c>
      <c r="E18" s="16">
        <v>1685854.08</v>
      </c>
      <c r="F18" s="16">
        <v>22800</v>
      </c>
      <c r="G18" s="16">
        <v>38950.08</v>
      </c>
    </row>
    <row r="19" ht="20.25" customHeight="1" spans="1:7">
      <c r="A19" s="50" t="s">
        <v>144</v>
      </c>
      <c r="B19" s="50" t="s">
        <v>145</v>
      </c>
      <c r="C19" s="16">
        <v>1747604.16</v>
      </c>
      <c r="D19" s="16">
        <v>1708654.08</v>
      </c>
      <c r="E19" s="16">
        <v>1685854.08</v>
      </c>
      <c r="F19" s="16">
        <v>22800</v>
      </c>
      <c r="G19" s="16">
        <v>38950.08</v>
      </c>
    </row>
    <row r="20" ht="20.25" customHeight="1" spans="1:7">
      <c r="A20" s="49" t="s">
        <v>146</v>
      </c>
      <c r="B20" s="49" t="s">
        <v>147</v>
      </c>
      <c r="C20" s="16">
        <v>640000</v>
      </c>
      <c r="D20" s="16"/>
      <c r="E20" s="16"/>
      <c r="F20" s="16"/>
      <c r="G20" s="16">
        <v>640000</v>
      </c>
    </row>
    <row r="21" ht="20.25" customHeight="1" spans="1:7">
      <c r="A21" s="50" t="s">
        <v>148</v>
      </c>
      <c r="B21" s="50" t="s">
        <v>149</v>
      </c>
      <c r="C21" s="16">
        <v>640000</v>
      </c>
      <c r="D21" s="16"/>
      <c r="E21" s="16"/>
      <c r="F21" s="16"/>
      <c r="G21" s="16">
        <v>640000</v>
      </c>
    </row>
    <row r="22" ht="20.25" customHeight="1" spans="1:7">
      <c r="A22" s="15" t="s">
        <v>150</v>
      </c>
      <c r="B22" s="15" t="s">
        <v>151</v>
      </c>
      <c r="C22" s="16">
        <v>1104440.64</v>
      </c>
      <c r="D22" s="16">
        <v>1054440.64</v>
      </c>
      <c r="E22" s="16">
        <v>1010140.64</v>
      </c>
      <c r="F22" s="16">
        <v>44300</v>
      </c>
      <c r="G22" s="16">
        <v>50000</v>
      </c>
    </row>
    <row r="23" ht="20.25" customHeight="1" spans="1:7">
      <c r="A23" s="49" t="s">
        <v>152</v>
      </c>
      <c r="B23" s="49" t="s">
        <v>153</v>
      </c>
      <c r="C23" s="16">
        <v>1104440.64</v>
      </c>
      <c r="D23" s="16">
        <v>1054440.64</v>
      </c>
      <c r="E23" s="16">
        <v>1010140.64</v>
      </c>
      <c r="F23" s="16">
        <v>44300</v>
      </c>
      <c r="G23" s="16">
        <v>50000</v>
      </c>
    </row>
    <row r="24" ht="20.25" customHeight="1" spans="1:7">
      <c r="A24" s="50" t="s">
        <v>156</v>
      </c>
      <c r="B24" s="50" t="s">
        <v>157</v>
      </c>
      <c r="C24" s="16">
        <v>1104440.64</v>
      </c>
      <c r="D24" s="16">
        <v>1054440.64</v>
      </c>
      <c r="E24" s="16">
        <v>1010140.64</v>
      </c>
      <c r="F24" s="16">
        <v>44300</v>
      </c>
      <c r="G24" s="16">
        <v>50000</v>
      </c>
    </row>
    <row r="25" ht="20.25" customHeight="1" spans="1:7">
      <c r="A25" s="15" t="s">
        <v>158</v>
      </c>
      <c r="B25" s="15" t="s">
        <v>159</v>
      </c>
      <c r="C25" s="16">
        <v>77974390.46</v>
      </c>
      <c r="D25" s="16">
        <v>76429318.46</v>
      </c>
      <c r="E25" s="16">
        <v>76429318.46</v>
      </c>
      <c r="F25" s="16"/>
      <c r="G25" s="16">
        <v>1545072</v>
      </c>
    </row>
    <row r="26" ht="20.25" customHeight="1" spans="1:7">
      <c r="A26" s="49" t="s">
        <v>160</v>
      </c>
      <c r="B26" s="49" t="s">
        <v>161</v>
      </c>
      <c r="C26" s="16">
        <v>76429318.46</v>
      </c>
      <c r="D26" s="16">
        <v>76429318.46</v>
      </c>
      <c r="E26" s="16">
        <v>76429318.46</v>
      </c>
      <c r="F26" s="16"/>
      <c r="G26" s="16"/>
    </row>
    <row r="27" ht="20.25" customHeight="1" spans="1:7">
      <c r="A27" s="50" t="s">
        <v>162</v>
      </c>
      <c r="B27" s="50" t="s">
        <v>163</v>
      </c>
      <c r="C27" s="16">
        <v>288000</v>
      </c>
      <c r="D27" s="16">
        <v>288000</v>
      </c>
      <c r="E27" s="16">
        <v>288000</v>
      </c>
      <c r="F27" s="16"/>
      <c r="G27" s="16"/>
    </row>
    <row r="28" ht="20.25" customHeight="1" spans="1:7">
      <c r="A28" s="50" t="s">
        <v>164</v>
      </c>
      <c r="B28" s="50" t="s">
        <v>165</v>
      </c>
      <c r="C28" s="16">
        <v>21460800</v>
      </c>
      <c r="D28" s="16">
        <v>21460800</v>
      </c>
      <c r="E28" s="16">
        <v>21460800</v>
      </c>
      <c r="F28" s="16"/>
      <c r="G28" s="16"/>
    </row>
    <row r="29" ht="20.25" customHeight="1" spans="1:7">
      <c r="A29" s="50" t="s">
        <v>166</v>
      </c>
      <c r="B29" s="50" t="s">
        <v>167</v>
      </c>
      <c r="C29" s="16">
        <v>54680518.46</v>
      </c>
      <c r="D29" s="16">
        <v>54680518.46</v>
      </c>
      <c r="E29" s="16">
        <v>54680518.46</v>
      </c>
      <c r="F29" s="16"/>
      <c r="G29" s="16"/>
    </row>
    <row r="30" ht="20.25" customHeight="1" spans="1:7">
      <c r="A30" s="49" t="s">
        <v>168</v>
      </c>
      <c r="B30" s="49" t="s">
        <v>169</v>
      </c>
      <c r="C30" s="16">
        <v>1545072</v>
      </c>
      <c r="D30" s="16"/>
      <c r="E30" s="16"/>
      <c r="F30" s="16"/>
      <c r="G30" s="16">
        <v>1545072</v>
      </c>
    </row>
    <row r="31" ht="20.25" customHeight="1" spans="1:7">
      <c r="A31" s="50" t="s">
        <v>170</v>
      </c>
      <c r="B31" s="50" t="s">
        <v>171</v>
      </c>
      <c r="C31" s="16">
        <v>1545072</v>
      </c>
      <c r="D31" s="16"/>
      <c r="E31" s="16"/>
      <c r="F31" s="16"/>
      <c r="G31" s="16">
        <v>1545072</v>
      </c>
    </row>
    <row r="32" ht="20.25" customHeight="1" spans="1:7">
      <c r="A32" s="15" t="s">
        <v>172</v>
      </c>
      <c r="B32" s="15" t="s">
        <v>173</v>
      </c>
      <c r="C32" s="16">
        <v>49749626.53</v>
      </c>
      <c r="D32" s="16">
        <v>49749626.53</v>
      </c>
      <c r="E32" s="16">
        <v>49749626.53</v>
      </c>
      <c r="F32" s="16"/>
      <c r="G32" s="16"/>
    </row>
    <row r="33" ht="20.25" customHeight="1" spans="1:7">
      <c r="A33" s="49" t="s">
        <v>174</v>
      </c>
      <c r="B33" s="49" t="s">
        <v>175</v>
      </c>
      <c r="C33" s="16">
        <v>49749626.53</v>
      </c>
      <c r="D33" s="16">
        <v>49749626.53</v>
      </c>
      <c r="E33" s="16">
        <v>49749626.53</v>
      </c>
      <c r="F33" s="16"/>
      <c r="G33" s="16"/>
    </row>
    <row r="34" ht="20.25" customHeight="1" spans="1:7">
      <c r="A34" s="50" t="s">
        <v>176</v>
      </c>
      <c r="B34" s="50" t="s">
        <v>177</v>
      </c>
      <c r="C34" s="16">
        <v>101513.32</v>
      </c>
      <c r="D34" s="16">
        <v>101513.32</v>
      </c>
      <c r="E34" s="16">
        <v>101513.32</v>
      </c>
      <c r="F34" s="16"/>
      <c r="G34" s="16"/>
    </row>
    <row r="35" ht="20.25" customHeight="1" spans="1:7">
      <c r="A35" s="50" t="s">
        <v>178</v>
      </c>
      <c r="B35" s="50" t="s">
        <v>179</v>
      </c>
      <c r="C35" s="16">
        <v>28264005.64</v>
      </c>
      <c r="D35" s="16">
        <v>28264005.64</v>
      </c>
      <c r="E35" s="16">
        <v>28264005.64</v>
      </c>
      <c r="F35" s="16"/>
      <c r="G35" s="16"/>
    </row>
    <row r="36" ht="20.25" customHeight="1" spans="1:7">
      <c r="A36" s="50" t="s">
        <v>180</v>
      </c>
      <c r="B36" s="50" t="s">
        <v>181</v>
      </c>
      <c r="C36" s="16">
        <v>18752400.86</v>
      </c>
      <c r="D36" s="16">
        <v>18752400.86</v>
      </c>
      <c r="E36" s="16">
        <v>18752400.86</v>
      </c>
      <c r="F36" s="16"/>
      <c r="G36" s="16"/>
    </row>
    <row r="37" ht="20.25" customHeight="1" spans="1:7">
      <c r="A37" s="50" t="s">
        <v>182</v>
      </c>
      <c r="B37" s="50" t="s">
        <v>183</v>
      </c>
      <c r="C37" s="16">
        <v>2631706.71</v>
      </c>
      <c r="D37" s="16">
        <v>2631706.71</v>
      </c>
      <c r="E37" s="16">
        <v>2631706.71</v>
      </c>
      <c r="F37" s="16"/>
      <c r="G37" s="16"/>
    </row>
    <row r="38" ht="20.25" customHeight="1" spans="1:7">
      <c r="A38" s="15" t="s">
        <v>190</v>
      </c>
      <c r="B38" s="15" t="s">
        <v>191</v>
      </c>
      <c r="C38" s="16">
        <v>38359962.72</v>
      </c>
      <c r="D38" s="16">
        <v>38359962.72</v>
      </c>
      <c r="E38" s="16">
        <v>38359962.72</v>
      </c>
      <c r="F38" s="16"/>
      <c r="G38" s="16"/>
    </row>
    <row r="39" ht="20.25" customHeight="1" spans="1:7">
      <c r="A39" s="49" t="s">
        <v>192</v>
      </c>
      <c r="B39" s="49" t="s">
        <v>193</v>
      </c>
      <c r="C39" s="16">
        <v>38359962.72</v>
      </c>
      <c r="D39" s="16">
        <v>38359962.72</v>
      </c>
      <c r="E39" s="16">
        <v>38359962.72</v>
      </c>
      <c r="F39" s="16"/>
      <c r="G39" s="16"/>
    </row>
    <row r="40" ht="20.25" customHeight="1" spans="1:7">
      <c r="A40" s="50" t="s">
        <v>194</v>
      </c>
      <c r="B40" s="50" t="s">
        <v>195</v>
      </c>
      <c r="C40" s="16">
        <v>38359962.72</v>
      </c>
      <c r="D40" s="16">
        <v>38359962.72</v>
      </c>
      <c r="E40" s="16">
        <v>38359962.72</v>
      </c>
      <c r="F40" s="16"/>
      <c r="G40" s="16"/>
    </row>
    <row r="41" ht="20.25" customHeight="1" spans="1:7">
      <c r="A41" s="51" t="s">
        <v>196</v>
      </c>
      <c r="B41" s="51"/>
      <c r="C41" s="52">
        <v>578639912.52</v>
      </c>
      <c r="D41" s="52">
        <v>559446854.94</v>
      </c>
      <c r="E41" s="52">
        <v>551438593.94</v>
      </c>
      <c r="F41" s="52">
        <v>8008261</v>
      </c>
      <c r="G41" s="52">
        <v>19193057.58</v>
      </c>
    </row>
  </sheetData>
  <mergeCells count="7">
    <mergeCell ref="A2:G2"/>
    <mergeCell ref="A3:C3"/>
    <mergeCell ref="A4:B4"/>
    <mergeCell ref="D4:F4"/>
    <mergeCell ref="A41:B41"/>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E24" sqref="E24"/>
    </sheetView>
  </sheetViews>
  <sheetFormatPr defaultColWidth="8.85" defaultRowHeight="15" customHeight="1" outlineLevelRow="6" outlineLevelCol="5"/>
  <cols>
    <col min="1" max="6" width="28.575" customWidth="1"/>
  </cols>
  <sheetData>
    <row r="1" ht="18.75" customHeight="1" spans="1:6">
      <c r="A1" s="60"/>
      <c r="B1" s="60"/>
      <c r="C1" s="61"/>
      <c r="D1" s="1"/>
      <c r="E1" s="1"/>
      <c r="F1" s="62" t="s">
        <v>214</v>
      </c>
    </row>
    <row r="2" ht="41.25" customHeight="1" spans="1:6">
      <c r="A2" s="63" t="s">
        <v>215</v>
      </c>
      <c r="B2" s="63"/>
      <c r="C2" s="63"/>
      <c r="D2" s="63"/>
      <c r="E2" s="63"/>
      <c r="F2" s="63"/>
    </row>
    <row r="3" ht="18.75" customHeight="1" spans="1:6">
      <c r="A3" s="4" t="str">
        <f>"单位名称："&amp;"通海县教育体育局"</f>
        <v>单位名称：通海县教育体育局</v>
      </c>
      <c r="B3" s="4"/>
      <c r="C3" s="4"/>
      <c r="D3" s="64"/>
      <c r="E3" s="1"/>
      <c r="F3" s="62" t="s">
        <v>29</v>
      </c>
    </row>
    <row r="4" ht="18.75" customHeight="1" spans="1:6">
      <c r="A4" s="12" t="s">
        <v>216</v>
      </c>
      <c r="B4" s="48" t="s">
        <v>217</v>
      </c>
      <c r="C4" s="48" t="s">
        <v>218</v>
      </c>
      <c r="D4" s="48"/>
      <c r="E4" s="48"/>
      <c r="F4" s="48" t="s">
        <v>219</v>
      </c>
    </row>
    <row r="5" ht="18.75" customHeight="1" spans="1:6">
      <c r="A5" s="12"/>
      <c r="B5" s="48"/>
      <c r="C5" s="48" t="s">
        <v>34</v>
      </c>
      <c r="D5" s="48" t="s">
        <v>220</v>
      </c>
      <c r="E5" s="48" t="s">
        <v>221</v>
      </c>
      <c r="F5" s="48"/>
    </row>
    <row r="6" ht="18.75" customHeight="1" spans="1:6">
      <c r="A6" s="65">
        <v>1</v>
      </c>
      <c r="B6" s="66">
        <v>2</v>
      </c>
      <c r="C6" s="65">
        <v>3</v>
      </c>
      <c r="D6" s="65">
        <v>4</v>
      </c>
      <c r="E6" s="65">
        <v>5</v>
      </c>
      <c r="F6" s="65">
        <v>6</v>
      </c>
    </row>
    <row r="7" ht="20.25" customHeight="1" spans="1:6">
      <c r="A7" s="16">
        <v>70858</v>
      </c>
      <c r="B7" s="16"/>
      <c r="C7" s="16">
        <v>25000</v>
      </c>
      <c r="D7" s="16"/>
      <c r="E7" s="16">
        <v>25000</v>
      </c>
      <c r="F7" s="16">
        <v>45858</v>
      </c>
    </row>
  </sheetData>
  <mergeCells count="6">
    <mergeCell ref="A2:F2"/>
    <mergeCell ref="A3:C3"/>
    <mergeCell ref="C4:E4"/>
    <mergeCell ref="A4:A5"/>
    <mergeCell ref="B4:B5"/>
    <mergeCell ref="F4:F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599"/>
  <sheetViews>
    <sheetView showZeros="0" topLeftCell="H1" workbookViewId="0">
      <selection activeCell="G26" sqref="G26"/>
    </sheetView>
  </sheetViews>
  <sheetFormatPr defaultColWidth="8.85" defaultRowHeight="15" customHeight="1"/>
  <cols>
    <col min="1" max="7" width="28.575" customWidth="1"/>
    <col min="8" max="23" width="14.2833333333333" customWidth="1"/>
  </cols>
  <sheetData>
    <row r="1" ht="18.75" customHeight="1" spans="1:23">
      <c r="A1" s="1"/>
      <c r="B1" s="1"/>
      <c r="C1" s="1"/>
      <c r="D1" s="1"/>
      <c r="E1" s="1"/>
      <c r="F1" s="1"/>
      <c r="G1" s="1"/>
      <c r="H1" s="1"/>
      <c r="I1" s="1"/>
      <c r="J1" s="1"/>
      <c r="K1" s="1"/>
      <c r="L1" s="2"/>
      <c r="M1" s="2"/>
      <c r="N1" s="2"/>
      <c r="O1" s="2"/>
      <c r="P1" s="2"/>
      <c r="Q1" s="2"/>
      <c r="R1" s="2"/>
      <c r="S1" s="2"/>
      <c r="T1" s="2"/>
      <c r="U1" s="2"/>
      <c r="V1" s="2"/>
      <c r="W1" s="2" t="s">
        <v>222</v>
      </c>
    </row>
    <row r="2" ht="45" customHeight="1" spans="1:23">
      <c r="A2" s="3" t="s">
        <v>223</v>
      </c>
      <c r="B2" s="3"/>
      <c r="C2" s="3"/>
      <c r="D2" s="3"/>
      <c r="E2" s="3"/>
      <c r="F2" s="3"/>
      <c r="G2" s="3"/>
      <c r="H2" s="3"/>
      <c r="I2" s="3"/>
      <c r="J2" s="3"/>
      <c r="K2" s="3"/>
      <c r="L2" s="55"/>
      <c r="M2" s="55"/>
      <c r="N2" s="55"/>
      <c r="O2" s="55"/>
      <c r="P2" s="55"/>
      <c r="Q2" s="55"/>
      <c r="R2" s="55"/>
      <c r="S2" s="55"/>
      <c r="T2" s="55"/>
      <c r="U2" s="55"/>
      <c r="V2" s="55"/>
      <c r="W2" s="55"/>
    </row>
    <row r="3" ht="18.75" customHeight="1" spans="1:23">
      <c r="A3" s="4" t="str">
        <f>"单位名称："&amp;"通海县教育体育局"</f>
        <v>单位名称：通海县教育体育局</v>
      </c>
      <c r="B3" s="4"/>
      <c r="C3" s="4"/>
      <c r="D3" s="4"/>
      <c r="E3" s="4"/>
      <c r="F3" s="4"/>
      <c r="G3" s="4"/>
      <c r="H3" s="56"/>
      <c r="I3" s="56"/>
      <c r="J3" s="56"/>
      <c r="K3" s="56"/>
      <c r="L3" s="5"/>
      <c r="M3" s="5"/>
      <c r="N3" s="5"/>
      <c r="O3" s="5"/>
      <c r="P3" s="5"/>
      <c r="Q3" s="5"/>
      <c r="R3" s="5"/>
      <c r="S3" s="5"/>
      <c r="T3" s="5"/>
      <c r="U3" s="5"/>
      <c r="V3" s="5"/>
      <c r="W3" s="5" t="s">
        <v>29</v>
      </c>
    </row>
    <row r="4" ht="18.75" customHeight="1" spans="1:23">
      <c r="A4" s="57" t="s">
        <v>224</v>
      </c>
      <c r="B4" s="57" t="s">
        <v>225</v>
      </c>
      <c r="C4" s="57" t="s">
        <v>226</v>
      </c>
      <c r="D4" s="57" t="s">
        <v>227</v>
      </c>
      <c r="E4" s="57" t="s">
        <v>228</v>
      </c>
      <c r="F4" s="57" t="s">
        <v>229</v>
      </c>
      <c r="G4" s="57" t="s">
        <v>230</v>
      </c>
      <c r="H4" s="58" t="s">
        <v>32</v>
      </c>
      <c r="I4" s="58" t="s">
        <v>231</v>
      </c>
      <c r="J4" s="57"/>
      <c r="K4" s="57"/>
      <c r="L4" s="57"/>
      <c r="M4" s="57"/>
      <c r="N4" s="57" t="s">
        <v>232</v>
      </c>
      <c r="O4" s="57"/>
      <c r="P4" s="57"/>
      <c r="Q4" s="57" t="s">
        <v>38</v>
      </c>
      <c r="R4" s="57" t="s">
        <v>111</v>
      </c>
      <c r="S4" s="57"/>
      <c r="T4" s="57"/>
      <c r="U4" s="57"/>
      <c r="V4" s="57"/>
      <c r="W4" s="57"/>
    </row>
    <row r="5" ht="18.75" customHeight="1" spans="1:23">
      <c r="A5" s="57"/>
      <c r="B5" s="57"/>
      <c r="C5" s="57"/>
      <c r="D5" s="57"/>
      <c r="E5" s="57"/>
      <c r="F5" s="57"/>
      <c r="G5" s="57"/>
      <c r="H5" s="58" t="s">
        <v>233</v>
      </c>
      <c r="I5" s="58" t="s">
        <v>234</v>
      </c>
      <c r="J5" s="57" t="s">
        <v>36</v>
      </c>
      <c r="K5" s="57" t="s">
        <v>37</v>
      </c>
      <c r="L5" s="57"/>
      <c r="M5" s="57"/>
      <c r="N5" s="57" t="s">
        <v>232</v>
      </c>
      <c r="O5" s="57" t="s">
        <v>36</v>
      </c>
      <c r="P5" s="57" t="s">
        <v>37</v>
      </c>
      <c r="Q5" s="57" t="s">
        <v>38</v>
      </c>
      <c r="R5" s="57" t="s">
        <v>111</v>
      </c>
      <c r="S5" s="57" t="s">
        <v>41</v>
      </c>
      <c r="T5" s="57" t="s">
        <v>42</v>
      </c>
      <c r="U5" s="57" t="s">
        <v>43</v>
      </c>
      <c r="V5" s="57" t="s">
        <v>44</v>
      </c>
      <c r="W5" s="57" t="s">
        <v>45</v>
      </c>
    </row>
    <row r="6" ht="18.75" customHeight="1" spans="1:23">
      <c r="A6" s="57"/>
      <c r="B6" s="57"/>
      <c r="C6" s="57"/>
      <c r="D6" s="57"/>
      <c r="E6" s="57"/>
      <c r="F6" s="57"/>
      <c r="G6" s="57"/>
      <c r="H6" s="58"/>
      <c r="I6" s="58" t="s">
        <v>235</v>
      </c>
      <c r="J6" s="57" t="s">
        <v>236</v>
      </c>
      <c r="K6" s="57" t="s">
        <v>237</v>
      </c>
      <c r="L6" s="57" t="s">
        <v>238</v>
      </c>
      <c r="M6" s="57" t="s">
        <v>239</v>
      </c>
      <c r="N6" s="57" t="s">
        <v>35</v>
      </c>
      <c r="O6" s="57" t="s">
        <v>36</v>
      </c>
      <c r="P6" s="57" t="s">
        <v>37</v>
      </c>
      <c r="Q6" s="57"/>
      <c r="R6" s="57" t="s">
        <v>34</v>
      </c>
      <c r="S6" s="57" t="s">
        <v>41</v>
      </c>
      <c r="T6" s="57" t="s">
        <v>42</v>
      </c>
      <c r="U6" s="57" t="s">
        <v>43</v>
      </c>
      <c r="V6" s="57" t="s">
        <v>44</v>
      </c>
      <c r="W6" s="57" t="s">
        <v>45</v>
      </c>
    </row>
    <row r="7" ht="22.65" customHeight="1" spans="1:23">
      <c r="A7" s="57"/>
      <c r="B7" s="57"/>
      <c r="C7" s="57"/>
      <c r="D7" s="57"/>
      <c r="E7" s="57"/>
      <c r="F7" s="57"/>
      <c r="G7" s="57"/>
      <c r="H7" s="58"/>
      <c r="I7" s="58" t="s">
        <v>34</v>
      </c>
      <c r="J7" s="57"/>
      <c r="K7" s="57"/>
      <c r="L7" s="57"/>
      <c r="M7" s="57"/>
      <c r="N7" s="57"/>
      <c r="O7" s="57"/>
      <c r="P7" s="57"/>
      <c r="Q7" s="57"/>
      <c r="R7" s="57"/>
      <c r="S7" s="57"/>
      <c r="T7" s="57"/>
      <c r="U7" s="57"/>
      <c r="V7" s="57"/>
      <c r="W7" s="57"/>
    </row>
    <row r="8" ht="18.75" customHeight="1" spans="1:23">
      <c r="A8" s="58" t="s">
        <v>46</v>
      </c>
      <c r="B8" s="58">
        <v>2</v>
      </c>
      <c r="C8" s="58">
        <v>3</v>
      </c>
      <c r="D8" s="58">
        <v>4</v>
      </c>
      <c r="E8" s="58">
        <v>5</v>
      </c>
      <c r="F8" s="58">
        <v>6</v>
      </c>
      <c r="G8" s="58">
        <v>7</v>
      </c>
      <c r="H8" s="58">
        <v>8</v>
      </c>
      <c r="I8" s="58">
        <v>9</v>
      </c>
      <c r="J8" s="58">
        <v>10</v>
      </c>
      <c r="K8" s="58">
        <v>11</v>
      </c>
      <c r="L8" s="58">
        <v>12</v>
      </c>
      <c r="M8" s="58">
        <v>13</v>
      </c>
      <c r="N8" s="58">
        <v>14</v>
      </c>
      <c r="O8" s="58">
        <v>15</v>
      </c>
      <c r="P8" s="58">
        <v>16</v>
      </c>
      <c r="Q8" s="58">
        <v>17</v>
      </c>
      <c r="R8" s="58">
        <v>18</v>
      </c>
      <c r="S8" s="58">
        <v>19</v>
      </c>
      <c r="T8" s="58">
        <v>20</v>
      </c>
      <c r="U8" s="58">
        <v>21</v>
      </c>
      <c r="V8" s="58">
        <v>22</v>
      </c>
      <c r="W8" s="58">
        <v>23</v>
      </c>
    </row>
    <row r="9" ht="18.75" customHeight="1" spans="1:23">
      <c r="A9" s="8" t="s">
        <v>56</v>
      </c>
      <c r="B9" s="8"/>
      <c r="C9" s="9"/>
      <c r="D9" s="8"/>
      <c r="E9" s="8"/>
      <c r="F9" s="8"/>
      <c r="G9" s="8"/>
      <c r="H9" s="16">
        <v>560550304.94</v>
      </c>
      <c r="I9" s="16">
        <v>559446854.94</v>
      </c>
      <c r="J9" s="16"/>
      <c r="K9" s="16"/>
      <c r="L9" s="16">
        <v>559446854.94</v>
      </c>
      <c r="M9" s="16"/>
      <c r="N9" s="16"/>
      <c r="O9" s="16"/>
      <c r="P9" s="16"/>
      <c r="Q9" s="16">
        <v>1103450</v>
      </c>
      <c r="R9" s="16"/>
      <c r="S9" s="16"/>
      <c r="T9" s="16"/>
      <c r="U9" s="16"/>
      <c r="V9" s="16"/>
      <c r="W9" s="16"/>
    </row>
    <row r="10" ht="18.75" customHeight="1" spans="1:23">
      <c r="A10" s="59" t="s">
        <v>56</v>
      </c>
      <c r="B10" s="8" t="s">
        <v>240</v>
      </c>
      <c r="C10" s="9" t="s">
        <v>241</v>
      </c>
      <c r="D10" s="8" t="s">
        <v>124</v>
      </c>
      <c r="E10" s="8" t="s">
        <v>125</v>
      </c>
      <c r="F10" s="8" t="s">
        <v>242</v>
      </c>
      <c r="G10" s="8" t="s">
        <v>243</v>
      </c>
      <c r="H10" s="16">
        <v>557280</v>
      </c>
      <c r="I10" s="16">
        <v>557280</v>
      </c>
      <c r="J10" s="16"/>
      <c r="K10" s="16"/>
      <c r="L10" s="16">
        <v>557280</v>
      </c>
      <c r="M10" s="16"/>
      <c r="N10" s="16"/>
      <c r="O10" s="16"/>
      <c r="P10" s="23"/>
      <c r="Q10" s="16"/>
      <c r="R10" s="16"/>
      <c r="S10" s="16"/>
      <c r="T10" s="16"/>
      <c r="U10" s="16"/>
      <c r="V10" s="16"/>
      <c r="W10" s="16"/>
    </row>
    <row r="11" ht="18.75" customHeight="1" spans="1:23">
      <c r="A11" s="59" t="s">
        <v>56</v>
      </c>
      <c r="B11" s="8" t="s">
        <v>240</v>
      </c>
      <c r="C11" s="9" t="s">
        <v>241</v>
      </c>
      <c r="D11" s="8" t="s">
        <v>124</v>
      </c>
      <c r="E11" s="8" t="s">
        <v>125</v>
      </c>
      <c r="F11" s="8" t="s">
        <v>244</v>
      </c>
      <c r="G11" s="8" t="s">
        <v>245</v>
      </c>
      <c r="H11" s="16">
        <v>611832</v>
      </c>
      <c r="I11" s="16">
        <v>611832</v>
      </c>
      <c r="J11" s="16"/>
      <c r="K11" s="16"/>
      <c r="L11" s="16">
        <v>611832</v>
      </c>
      <c r="M11" s="16"/>
      <c r="N11" s="16"/>
      <c r="O11" s="16"/>
      <c r="P11" s="23"/>
      <c r="Q11" s="16"/>
      <c r="R11" s="16"/>
      <c r="S11" s="16"/>
      <c r="T11" s="16"/>
      <c r="U11" s="16"/>
      <c r="V11" s="16"/>
      <c r="W11" s="16"/>
    </row>
    <row r="12" ht="18.75" customHeight="1" spans="1:23">
      <c r="A12" s="59" t="s">
        <v>56</v>
      </c>
      <c r="B12" s="8" t="s">
        <v>240</v>
      </c>
      <c r="C12" s="9" t="s">
        <v>241</v>
      </c>
      <c r="D12" s="8" t="s">
        <v>124</v>
      </c>
      <c r="E12" s="8" t="s">
        <v>125</v>
      </c>
      <c r="F12" s="8" t="s">
        <v>246</v>
      </c>
      <c r="G12" s="8" t="s">
        <v>247</v>
      </c>
      <c r="H12" s="16">
        <v>46440</v>
      </c>
      <c r="I12" s="16">
        <v>46440</v>
      </c>
      <c r="J12" s="16"/>
      <c r="K12" s="16"/>
      <c r="L12" s="16">
        <v>46440</v>
      </c>
      <c r="M12" s="16"/>
      <c r="N12" s="16"/>
      <c r="O12" s="16"/>
      <c r="P12" s="23"/>
      <c r="Q12" s="16"/>
      <c r="R12" s="16"/>
      <c r="S12" s="16"/>
      <c r="T12" s="16"/>
      <c r="U12" s="16"/>
      <c r="V12" s="16"/>
      <c r="W12" s="16"/>
    </row>
    <row r="13" ht="18.75" customHeight="1" spans="1:23">
      <c r="A13" s="59" t="s">
        <v>56</v>
      </c>
      <c r="B13" s="8" t="s">
        <v>248</v>
      </c>
      <c r="C13" s="9" t="s">
        <v>249</v>
      </c>
      <c r="D13" s="8" t="s">
        <v>126</v>
      </c>
      <c r="E13" s="8" t="s">
        <v>127</v>
      </c>
      <c r="F13" s="8" t="s">
        <v>242</v>
      </c>
      <c r="G13" s="8" t="s">
        <v>243</v>
      </c>
      <c r="H13" s="16">
        <v>3193344</v>
      </c>
      <c r="I13" s="16">
        <v>3193344</v>
      </c>
      <c r="J13" s="16"/>
      <c r="K13" s="16"/>
      <c r="L13" s="16">
        <v>3193344</v>
      </c>
      <c r="M13" s="16"/>
      <c r="N13" s="16"/>
      <c r="O13" s="16"/>
      <c r="P13" s="23"/>
      <c r="Q13" s="16"/>
      <c r="R13" s="16"/>
      <c r="S13" s="16"/>
      <c r="T13" s="16"/>
      <c r="U13" s="16"/>
      <c r="V13" s="16"/>
      <c r="W13" s="16"/>
    </row>
    <row r="14" ht="18.75" customHeight="1" spans="1:23">
      <c r="A14" s="59" t="s">
        <v>56</v>
      </c>
      <c r="B14" s="8" t="s">
        <v>248</v>
      </c>
      <c r="C14" s="9" t="s">
        <v>249</v>
      </c>
      <c r="D14" s="8" t="s">
        <v>126</v>
      </c>
      <c r="E14" s="8" t="s">
        <v>127</v>
      </c>
      <c r="F14" s="8" t="s">
        <v>244</v>
      </c>
      <c r="G14" s="8" t="s">
        <v>245</v>
      </c>
      <c r="H14" s="16">
        <v>176880</v>
      </c>
      <c r="I14" s="16">
        <v>176880</v>
      </c>
      <c r="J14" s="16"/>
      <c r="K14" s="16"/>
      <c r="L14" s="16">
        <v>176880</v>
      </c>
      <c r="M14" s="16"/>
      <c r="N14" s="16"/>
      <c r="O14" s="16"/>
      <c r="P14" s="23"/>
      <c r="Q14" s="16"/>
      <c r="R14" s="16"/>
      <c r="S14" s="16"/>
      <c r="T14" s="16"/>
      <c r="U14" s="16"/>
      <c r="V14" s="16"/>
      <c r="W14" s="16"/>
    </row>
    <row r="15" ht="18.75" customHeight="1" spans="1:23">
      <c r="A15" s="59" t="s">
        <v>56</v>
      </c>
      <c r="B15" s="8" t="s">
        <v>248</v>
      </c>
      <c r="C15" s="9" t="s">
        <v>249</v>
      </c>
      <c r="D15" s="8" t="s">
        <v>126</v>
      </c>
      <c r="E15" s="8" t="s">
        <v>127</v>
      </c>
      <c r="F15" s="8" t="s">
        <v>250</v>
      </c>
      <c r="G15" s="8" t="s">
        <v>251</v>
      </c>
      <c r="H15" s="16">
        <v>1530000</v>
      </c>
      <c r="I15" s="16">
        <v>1530000</v>
      </c>
      <c r="J15" s="16"/>
      <c r="K15" s="16"/>
      <c r="L15" s="16">
        <v>1530000</v>
      </c>
      <c r="M15" s="16"/>
      <c r="N15" s="16"/>
      <c r="O15" s="16"/>
      <c r="P15" s="23"/>
      <c r="Q15" s="16"/>
      <c r="R15" s="16"/>
      <c r="S15" s="16"/>
      <c r="T15" s="16"/>
      <c r="U15" s="16"/>
      <c r="V15" s="16"/>
      <c r="W15" s="16"/>
    </row>
    <row r="16" ht="18.75" customHeight="1" spans="1:23">
      <c r="A16" s="59" t="s">
        <v>56</v>
      </c>
      <c r="B16" s="8" t="s">
        <v>248</v>
      </c>
      <c r="C16" s="9" t="s">
        <v>249</v>
      </c>
      <c r="D16" s="8" t="s">
        <v>126</v>
      </c>
      <c r="E16" s="8" t="s">
        <v>127</v>
      </c>
      <c r="F16" s="8" t="s">
        <v>250</v>
      </c>
      <c r="G16" s="8" t="s">
        <v>251</v>
      </c>
      <c r="H16" s="16">
        <v>849420</v>
      </c>
      <c r="I16" s="16">
        <v>849420</v>
      </c>
      <c r="J16" s="16"/>
      <c r="K16" s="16"/>
      <c r="L16" s="16">
        <v>849420</v>
      </c>
      <c r="M16" s="16"/>
      <c r="N16" s="16"/>
      <c r="O16" s="16"/>
      <c r="P16" s="23"/>
      <c r="Q16" s="16"/>
      <c r="R16" s="16"/>
      <c r="S16" s="16"/>
      <c r="T16" s="16"/>
      <c r="U16" s="16"/>
      <c r="V16" s="16"/>
      <c r="W16" s="16"/>
    </row>
    <row r="17" ht="18.75" customHeight="1" spans="1:23">
      <c r="A17" s="59" t="s">
        <v>56</v>
      </c>
      <c r="B17" s="8" t="s">
        <v>252</v>
      </c>
      <c r="C17" s="9" t="s">
        <v>253</v>
      </c>
      <c r="D17" s="8" t="s">
        <v>124</v>
      </c>
      <c r="E17" s="8" t="s">
        <v>125</v>
      </c>
      <c r="F17" s="8" t="s">
        <v>254</v>
      </c>
      <c r="G17" s="8" t="s">
        <v>255</v>
      </c>
      <c r="H17" s="16">
        <v>2173.95</v>
      </c>
      <c r="I17" s="16">
        <v>2173.95</v>
      </c>
      <c r="J17" s="16"/>
      <c r="K17" s="16"/>
      <c r="L17" s="16">
        <v>2173.95</v>
      </c>
      <c r="M17" s="16"/>
      <c r="N17" s="16"/>
      <c r="O17" s="16"/>
      <c r="P17" s="23"/>
      <c r="Q17" s="16"/>
      <c r="R17" s="16"/>
      <c r="S17" s="16"/>
      <c r="T17" s="16"/>
      <c r="U17" s="16"/>
      <c r="V17" s="16"/>
      <c r="W17" s="16"/>
    </row>
    <row r="18" ht="18.75" customHeight="1" spans="1:23">
      <c r="A18" s="59" t="s">
        <v>56</v>
      </c>
      <c r="B18" s="8" t="s">
        <v>252</v>
      </c>
      <c r="C18" s="9" t="s">
        <v>253</v>
      </c>
      <c r="D18" s="8" t="s">
        <v>126</v>
      </c>
      <c r="E18" s="8" t="s">
        <v>127</v>
      </c>
      <c r="F18" s="8" t="s">
        <v>254</v>
      </c>
      <c r="G18" s="8" t="s">
        <v>255</v>
      </c>
      <c r="H18" s="16">
        <v>66670.92</v>
      </c>
      <c r="I18" s="16">
        <v>66670.92</v>
      </c>
      <c r="J18" s="16"/>
      <c r="K18" s="16"/>
      <c r="L18" s="16">
        <v>66670.92</v>
      </c>
      <c r="M18" s="16"/>
      <c r="N18" s="16"/>
      <c r="O18" s="16"/>
      <c r="P18" s="23"/>
      <c r="Q18" s="16"/>
      <c r="R18" s="16"/>
      <c r="S18" s="16"/>
      <c r="T18" s="16"/>
      <c r="U18" s="16"/>
      <c r="V18" s="16"/>
      <c r="W18" s="16"/>
    </row>
    <row r="19" ht="18.75" customHeight="1" spans="1:23">
      <c r="A19" s="59" t="s">
        <v>56</v>
      </c>
      <c r="B19" s="8" t="s">
        <v>252</v>
      </c>
      <c r="C19" s="9" t="s">
        <v>253</v>
      </c>
      <c r="D19" s="8" t="s">
        <v>166</v>
      </c>
      <c r="E19" s="8" t="s">
        <v>167</v>
      </c>
      <c r="F19" s="8" t="s">
        <v>256</v>
      </c>
      <c r="G19" s="8" t="s">
        <v>257</v>
      </c>
      <c r="H19" s="16">
        <v>1262423.04</v>
      </c>
      <c r="I19" s="16">
        <v>1262423.04</v>
      </c>
      <c r="J19" s="16"/>
      <c r="K19" s="16"/>
      <c r="L19" s="16">
        <v>1262423.04</v>
      </c>
      <c r="M19" s="16"/>
      <c r="N19" s="16"/>
      <c r="O19" s="16"/>
      <c r="P19" s="23"/>
      <c r="Q19" s="16"/>
      <c r="R19" s="16"/>
      <c r="S19" s="16"/>
      <c r="T19" s="16"/>
      <c r="U19" s="16"/>
      <c r="V19" s="16"/>
      <c r="W19" s="16"/>
    </row>
    <row r="20" ht="18.75" customHeight="1" spans="1:23">
      <c r="A20" s="59" t="s">
        <v>56</v>
      </c>
      <c r="B20" s="8" t="s">
        <v>252</v>
      </c>
      <c r="C20" s="9" t="s">
        <v>253</v>
      </c>
      <c r="D20" s="8" t="s">
        <v>176</v>
      </c>
      <c r="E20" s="8" t="s">
        <v>177</v>
      </c>
      <c r="F20" s="8" t="s">
        <v>258</v>
      </c>
      <c r="G20" s="8" t="s">
        <v>259</v>
      </c>
      <c r="H20" s="16">
        <v>101513.32</v>
      </c>
      <c r="I20" s="16">
        <v>101513.32</v>
      </c>
      <c r="J20" s="16"/>
      <c r="K20" s="16"/>
      <c r="L20" s="16">
        <v>101513.32</v>
      </c>
      <c r="M20" s="16"/>
      <c r="N20" s="16"/>
      <c r="O20" s="16"/>
      <c r="P20" s="23"/>
      <c r="Q20" s="16"/>
      <c r="R20" s="16"/>
      <c r="S20" s="16"/>
      <c r="T20" s="16"/>
      <c r="U20" s="16"/>
      <c r="V20" s="16"/>
      <c r="W20" s="16"/>
    </row>
    <row r="21" ht="18.75" customHeight="1" spans="1:23">
      <c r="A21" s="59" t="s">
        <v>56</v>
      </c>
      <c r="B21" s="8" t="s">
        <v>252</v>
      </c>
      <c r="C21" s="9" t="s">
        <v>253</v>
      </c>
      <c r="D21" s="8" t="s">
        <v>178</v>
      </c>
      <c r="E21" s="8" t="s">
        <v>179</v>
      </c>
      <c r="F21" s="8" t="s">
        <v>258</v>
      </c>
      <c r="G21" s="8" t="s">
        <v>259</v>
      </c>
      <c r="H21" s="16">
        <v>553368.64</v>
      </c>
      <c r="I21" s="16">
        <v>553368.64</v>
      </c>
      <c r="J21" s="16"/>
      <c r="K21" s="16"/>
      <c r="L21" s="16">
        <v>553368.64</v>
      </c>
      <c r="M21" s="16"/>
      <c r="N21" s="16"/>
      <c r="O21" s="16"/>
      <c r="P21" s="23"/>
      <c r="Q21" s="16"/>
      <c r="R21" s="16"/>
      <c r="S21" s="16"/>
      <c r="T21" s="16"/>
      <c r="U21" s="16"/>
      <c r="V21" s="16"/>
      <c r="W21" s="16"/>
    </row>
    <row r="22" ht="18.75" customHeight="1" spans="1:23">
      <c r="A22" s="59" t="s">
        <v>56</v>
      </c>
      <c r="B22" s="8" t="s">
        <v>252</v>
      </c>
      <c r="C22" s="9" t="s">
        <v>253</v>
      </c>
      <c r="D22" s="8" t="s">
        <v>180</v>
      </c>
      <c r="E22" s="8" t="s">
        <v>181</v>
      </c>
      <c r="F22" s="8" t="s">
        <v>260</v>
      </c>
      <c r="G22" s="8" t="s">
        <v>261</v>
      </c>
      <c r="H22" s="16">
        <v>191208.52</v>
      </c>
      <c r="I22" s="16">
        <v>191208.52</v>
      </c>
      <c r="J22" s="16"/>
      <c r="K22" s="16"/>
      <c r="L22" s="16">
        <v>191208.52</v>
      </c>
      <c r="M22" s="16"/>
      <c r="N22" s="16"/>
      <c r="O22" s="16"/>
      <c r="P22" s="23"/>
      <c r="Q22" s="16"/>
      <c r="R22" s="16"/>
      <c r="S22" s="16"/>
      <c r="T22" s="16"/>
      <c r="U22" s="16"/>
      <c r="V22" s="16"/>
      <c r="W22" s="16"/>
    </row>
    <row r="23" ht="18.75" customHeight="1" spans="1:23">
      <c r="A23" s="59" t="s">
        <v>56</v>
      </c>
      <c r="B23" s="8" t="s">
        <v>252</v>
      </c>
      <c r="C23" s="9" t="s">
        <v>253</v>
      </c>
      <c r="D23" s="8" t="s">
        <v>180</v>
      </c>
      <c r="E23" s="8" t="s">
        <v>181</v>
      </c>
      <c r="F23" s="8" t="s">
        <v>260</v>
      </c>
      <c r="G23" s="8" t="s">
        <v>261</v>
      </c>
      <c r="H23" s="16">
        <v>316394.77</v>
      </c>
      <c r="I23" s="16">
        <v>316394.77</v>
      </c>
      <c r="J23" s="16"/>
      <c r="K23" s="16"/>
      <c r="L23" s="16">
        <v>316394.77</v>
      </c>
      <c r="M23" s="16"/>
      <c r="N23" s="16"/>
      <c r="O23" s="16"/>
      <c r="P23" s="23"/>
      <c r="Q23" s="16"/>
      <c r="R23" s="16"/>
      <c r="S23" s="16"/>
      <c r="T23" s="16"/>
      <c r="U23" s="16"/>
      <c r="V23" s="16"/>
      <c r="W23" s="16"/>
    </row>
    <row r="24" ht="18.75" customHeight="1" spans="1:23">
      <c r="A24" s="59" t="s">
        <v>56</v>
      </c>
      <c r="B24" s="8" t="s">
        <v>252</v>
      </c>
      <c r="C24" s="9" t="s">
        <v>253</v>
      </c>
      <c r="D24" s="8" t="s">
        <v>182</v>
      </c>
      <c r="E24" s="8" t="s">
        <v>183</v>
      </c>
      <c r="F24" s="8" t="s">
        <v>254</v>
      </c>
      <c r="G24" s="8" t="s">
        <v>255</v>
      </c>
      <c r="H24" s="16">
        <v>19062</v>
      </c>
      <c r="I24" s="16">
        <v>19062</v>
      </c>
      <c r="J24" s="16"/>
      <c r="K24" s="16"/>
      <c r="L24" s="16">
        <v>19062</v>
      </c>
      <c r="M24" s="16"/>
      <c r="N24" s="16"/>
      <c r="O24" s="16"/>
      <c r="P24" s="23"/>
      <c r="Q24" s="16"/>
      <c r="R24" s="16"/>
      <c r="S24" s="16"/>
      <c r="T24" s="16"/>
      <c r="U24" s="16"/>
      <c r="V24" s="16"/>
      <c r="W24" s="16"/>
    </row>
    <row r="25" ht="18.75" customHeight="1" spans="1:23">
      <c r="A25" s="59" t="s">
        <v>56</v>
      </c>
      <c r="B25" s="8" t="s">
        <v>252</v>
      </c>
      <c r="C25" s="9" t="s">
        <v>253</v>
      </c>
      <c r="D25" s="8" t="s">
        <v>182</v>
      </c>
      <c r="E25" s="8" t="s">
        <v>183</v>
      </c>
      <c r="F25" s="8" t="s">
        <v>254</v>
      </c>
      <c r="G25" s="8" t="s">
        <v>255</v>
      </c>
      <c r="H25" s="16">
        <v>18003</v>
      </c>
      <c r="I25" s="16">
        <v>18003</v>
      </c>
      <c r="J25" s="16"/>
      <c r="K25" s="16"/>
      <c r="L25" s="16">
        <v>18003</v>
      </c>
      <c r="M25" s="16"/>
      <c r="N25" s="16"/>
      <c r="O25" s="16"/>
      <c r="P25" s="23"/>
      <c r="Q25" s="16"/>
      <c r="R25" s="16"/>
      <c r="S25" s="16"/>
      <c r="T25" s="16"/>
      <c r="U25" s="16"/>
      <c r="V25" s="16"/>
      <c r="W25" s="16"/>
    </row>
    <row r="26" ht="18.75" customHeight="1" spans="1:23">
      <c r="A26" s="59" t="s">
        <v>56</v>
      </c>
      <c r="B26" s="8" t="s">
        <v>252</v>
      </c>
      <c r="C26" s="9" t="s">
        <v>253</v>
      </c>
      <c r="D26" s="8" t="s">
        <v>182</v>
      </c>
      <c r="E26" s="8" t="s">
        <v>183</v>
      </c>
      <c r="F26" s="8" t="s">
        <v>254</v>
      </c>
      <c r="G26" s="8" t="s">
        <v>255</v>
      </c>
      <c r="H26" s="16">
        <v>29982.55</v>
      </c>
      <c r="I26" s="16">
        <v>29982.55</v>
      </c>
      <c r="J26" s="16"/>
      <c r="K26" s="16"/>
      <c r="L26" s="16">
        <v>29982.55</v>
      </c>
      <c r="M26" s="16"/>
      <c r="N26" s="16"/>
      <c r="O26" s="16"/>
      <c r="P26" s="23"/>
      <c r="Q26" s="16"/>
      <c r="R26" s="16"/>
      <c r="S26" s="16"/>
      <c r="T26" s="16"/>
      <c r="U26" s="16"/>
      <c r="V26" s="16"/>
      <c r="W26" s="16"/>
    </row>
    <row r="27" ht="18.75" customHeight="1" spans="1:23">
      <c r="A27" s="59" t="s">
        <v>56</v>
      </c>
      <c r="B27" s="8" t="s">
        <v>252</v>
      </c>
      <c r="C27" s="9" t="s">
        <v>253</v>
      </c>
      <c r="D27" s="8" t="s">
        <v>182</v>
      </c>
      <c r="E27" s="8" t="s">
        <v>183</v>
      </c>
      <c r="F27" s="8" t="s">
        <v>254</v>
      </c>
      <c r="G27" s="8" t="s">
        <v>255</v>
      </c>
      <c r="H27" s="16">
        <v>3530</v>
      </c>
      <c r="I27" s="16">
        <v>3530</v>
      </c>
      <c r="J27" s="16"/>
      <c r="K27" s="16"/>
      <c r="L27" s="16">
        <v>3530</v>
      </c>
      <c r="M27" s="16"/>
      <c r="N27" s="16"/>
      <c r="O27" s="16"/>
      <c r="P27" s="23"/>
      <c r="Q27" s="16"/>
      <c r="R27" s="16"/>
      <c r="S27" s="16"/>
      <c r="T27" s="16"/>
      <c r="U27" s="16"/>
      <c r="V27" s="16"/>
      <c r="W27" s="16"/>
    </row>
    <row r="28" ht="18.75" customHeight="1" spans="1:23">
      <c r="A28" s="59" t="s">
        <v>56</v>
      </c>
      <c r="B28" s="8" t="s">
        <v>262</v>
      </c>
      <c r="C28" s="9" t="s">
        <v>195</v>
      </c>
      <c r="D28" s="8" t="s">
        <v>194</v>
      </c>
      <c r="E28" s="8" t="s">
        <v>195</v>
      </c>
      <c r="F28" s="8" t="s">
        <v>263</v>
      </c>
      <c r="G28" s="8" t="s">
        <v>195</v>
      </c>
      <c r="H28" s="16">
        <v>895320</v>
      </c>
      <c r="I28" s="16">
        <v>895320</v>
      </c>
      <c r="J28" s="16"/>
      <c r="K28" s="16"/>
      <c r="L28" s="16">
        <v>895320</v>
      </c>
      <c r="M28" s="16"/>
      <c r="N28" s="16"/>
      <c r="O28" s="16"/>
      <c r="P28" s="23"/>
      <c r="Q28" s="16"/>
      <c r="R28" s="16"/>
      <c r="S28" s="16"/>
      <c r="T28" s="16"/>
      <c r="U28" s="16"/>
      <c r="V28" s="16"/>
      <c r="W28" s="16"/>
    </row>
    <row r="29" ht="18.75" customHeight="1" spans="1:23">
      <c r="A29" s="59" t="s">
        <v>56</v>
      </c>
      <c r="B29" s="8" t="s">
        <v>264</v>
      </c>
      <c r="C29" s="9" t="s">
        <v>265</v>
      </c>
      <c r="D29" s="8" t="s">
        <v>162</v>
      </c>
      <c r="E29" s="8" t="s">
        <v>163</v>
      </c>
      <c r="F29" s="8" t="s">
        <v>266</v>
      </c>
      <c r="G29" s="8" t="s">
        <v>267</v>
      </c>
      <c r="H29" s="16">
        <v>288000</v>
      </c>
      <c r="I29" s="16">
        <v>288000</v>
      </c>
      <c r="J29" s="16"/>
      <c r="K29" s="16"/>
      <c r="L29" s="16">
        <v>288000</v>
      </c>
      <c r="M29" s="16"/>
      <c r="N29" s="16"/>
      <c r="O29" s="16"/>
      <c r="P29" s="23"/>
      <c r="Q29" s="16"/>
      <c r="R29" s="16"/>
      <c r="S29" s="16"/>
      <c r="T29" s="16"/>
      <c r="U29" s="16"/>
      <c r="V29" s="16"/>
      <c r="W29" s="16"/>
    </row>
    <row r="30" ht="18.75" customHeight="1" spans="1:23">
      <c r="A30" s="59" t="s">
        <v>56</v>
      </c>
      <c r="B30" s="8" t="s">
        <v>264</v>
      </c>
      <c r="C30" s="9" t="s">
        <v>265</v>
      </c>
      <c r="D30" s="8" t="s">
        <v>164</v>
      </c>
      <c r="E30" s="8" t="s">
        <v>165</v>
      </c>
      <c r="F30" s="8" t="s">
        <v>266</v>
      </c>
      <c r="G30" s="8" t="s">
        <v>267</v>
      </c>
      <c r="H30" s="16">
        <v>489600</v>
      </c>
      <c r="I30" s="16">
        <v>489600</v>
      </c>
      <c r="J30" s="16"/>
      <c r="K30" s="16"/>
      <c r="L30" s="16">
        <v>489600</v>
      </c>
      <c r="M30" s="16"/>
      <c r="N30" s="16"/>
      <c r="O30" s="16"/>
      <c r="P30" s="23"/>
      <c r="Q30" s="16"/>
      <c r="R30" s="16"/>
      <c r="S30" s="16"/>
      <c r="T30" s="16"/>
      <c r="U30" s="16"/>
      <c r="V30" s="16"/>
      <c r="W30" s="16"/>
    </row>
    <row r="31" ht="18.75" customHeight="1" spans="1:23">
      <c r="A31" s="59" t="s">
        <v>56</v>
      </c>
      <c r="B31" s="8" t="s">
        <v>268</v>
      </c>
      <c r="C31" s="9" t="s">
        <v>269</v>
      </c>
      <c r="D31" s="8" t="s">
        <v>124</v>
      </c>
      <c r="E31" s="8" t="s">
        <v>125</v>
      </c>
      <c r="F31" s="8" t="s">
        <v>270</v>
      </c>
      <c r="G31" s="8" t="s">
        <v>271</v>
      </c>
      <c r="H31" s="16">
        <v>25000</v>
      </c>
      <c r="I31" s="16">
        <v>25000</v>
      </c>
      <c r="J31" s="16"/>
      <c r="K31" s="16"/>
      <c r="L31" s="16">
        <v>25000</v>
      </c>
      <c r="M31" s="16"/>
      <c r="N31" s="16"/>
      <c r="O31" s="16"/>
      <c r="P31" s="23"/>
      <c r="Q31" s="16"/>
      <c r="R31" s="16"/>
      <c r="S31" s="16"/>
      <c r="T31" s="16"/>
      <c r="U31" s="16"/>
      <c r="V31" s="16"/>
      <c r="W31" s="16"/>
    </row>
    <row r="32" ht="18.75" customHeight="1" spans="1:23">
      <c r="A32" s="59" t="s">
        <v>56</v>
      </c>
      <c r="B32" s="8" t="s">
        <v>272</v>
      </c>
      <c r="C32" s="9" t="s">
        <v>273</v>
      </c>
      <c r="D32" s="8" t="s">
        <v>124</v>
      </c>
      <c r="E32" s="8" t="s">
        <v>125</v>
      </c>
      <c r="F32" s="8" t="s">
        <v>274</v>
      </c>
      <c r="G32" s="8" t="s">
        <v>275</v>
      </c>
      <c r="H32" s="16">
        <v>98400</v>
      </c>
      <c r="I32" s="16">
        <v>98400</v>
      </c>
      <c r="J32" s="16"/>
      <c r="K32" s="16"/>
      <c r="L32" s="16">
        <v>98400</v>
      </c>
      <c r="M32" s="16"/>
      <c r="N32" s="16"/>
      <c r="O32" s="16"/>
      <c r="P32" s="23"/>
      <c r="Q32" s="16"/>
      <c r="R32" s="16"/>
      <c r="S32" s="16"/>
      <c r="T32" s="16"/>
      <c r="U32" s="16"/>
      <c r="V32" s="16"/>
      <c r="W32" s="16"/>
    </row>
    <row r="33" ht="18.75" customHeight="1" spans="1:23">
      <c r="A33" s="59" t="s">
        <v>56</v>
      </c>
      <c r="B33" s="8" t="s">
        <v>276</v>
      </c>
      <c r="C33" s="9" t="s">
        <v>277</v>
      </c>
      <c r="D33" s="8" t="s">
        <v>124</v>
      </c>
      <c r="E33" s="8" t="s">
        <v>125</v>
      </c>
      <c r="F33" s="8" t="s">
        <v>278</v>
      </c>
      <c r="G33" s="8" t="s">
        <v>277</v>
      </c>
      <c r="H33" s="16">
        <v>6000</v>
      </c>
      <c r="I33" s="16">
        <v>6000</v>
      </c>
      <c r="J33" s="16"/>
      <c r="K33" s="16"/>
      <c r="L33" s="16">
        <v>6000</v>
      </c>
      <c r="M33" s="16"/>
      <c r="N33" s="16"/>
      <c r="O33" s="16"/>
      <c r="P33" s="23"/>
      <c r="Q33" s="16"/>
      <c r="R33" s="16"/>
      <c r="S33" s="16"/>
      <c r="T33" s="16"/>
      <c r="U33" s="16"/>
      <c r="V33" s="16"/>
      <c r="W33" s="16"/>
    </row>
    <row r="34" ht="18.75" customHeight="1" spans="1:23">
      <c r="A34" s="59" t="s">
        <v>56</v>
      </c>
      <c r="B34" s="8" t="s">
        <v>276</v>
      </c>
      <c r="C34" s="9" t="s">
        <v>277</v>
      </c>
      <c r="D34" s="8" t="s">
        <v>126</v>
      </c>
      <c r="E34" s="8" t="s">
        <v>127</v>
      </c>
      <c r="F34" s="8" t="s">
        <v>278</v>
      </c>
      <c r="G34" s="8" t="s">
        <v>277</v>
      </c>
      <c r="H34" s="16">
        <v>30600</v>
      </c>
      <c r="I34" s="16">
        <v>30600</v>
      </c>
      <c r="J34" s="16"/>
      <c r="K34" s="16"/>
      <c r="L34" s="16">
        <v>30600</v>
      </c>
      <c r="M34" s="16"/>
      <c r="N34" s="16"/>
      <c r="O34" s="16"/>
      <c r="P34" s="23"/>
      <c r="Q34" s="16"/>
      <c r="R34" s="16"/>
      <c r="S34" s="16"/>
      <c r="T34" s="16"/>
      <c r="U34" s="16"/>
      <c r="V34" s="16"/>
      <c r="W34" s="16"/>
    </row>
    <row r="35" ht="18.75" customHeight="1" spans="1:23">
      <c r="A35" s="59" t="s">
        <v>56</v>
      </c>
      <c r="B35" s="8" t="s">
        <v>279</v>
      </c>
      <c r="C35" s="9" t="s">
        <v>280</v>
      </c>
      <c r="D35" s="8" t="s">
        <v>124</v>
      </c>
      <c r="E35" s="8" t="s">
        <v>125</v>
      </c>
      <c r="F35" s="8" t="s">
        <v>281</v>
      </c>
      <c r="G35" s="8" t="s">
        <v>282</v>
      </c>
      <c r="H35" s="16">
        <v>17900</v>
      </c>
      <c r="I35" s="16">
        <v>17900</v>
      </c>
      <c r="J35" s="16"/>
      <c r="K35" s="16"/>
      <c r="L35" s="16">
        <v>17900</v>
      </c>
      <c r="M35" s="16"/>
      <c r="N35" s="16"/>
      <c r="O35" s="16"/>
      <c r="P35" s="23"/>
      <c r="Q35" s="16"/>
      <c r="R35" s="16"/>
      <c r="S35" s="16"/>
      <c r="T35" s="16"/>
      <c r="U35" s="16"/>
      <c r="V35" s="16"/>
      <c r="W35" s="16"/>
    </row>
    <row r="36" ht="18.75" customHeight="1" spans="1:23">
      <c r="A36" s="59" t="s">
        <v>56</v>
      </c>
      <c r="B36" s="8" t="s">
        <v>279</v>
      </c>
      <c r="C36" s="9" t="s">
        <v>280</v>
      </c>
      <c r="D36" s="8" t="s">
        <v>124</v>
      </c>
      <c r="E36" s="8" t="s">
        <v>125</v>
      </c>
      <c r="F36" s="8" t="s">
        <v>283</v>
      </c>
      <c r="G36" s="8" t="s">
        <v>284</v>
      </c>
      <c r="H36" s="16">
        <v>3600</v>
      </c>
      <c r="I36" s="16">
        <v>3600</v>
      </c>
      <c r="J36" s="16"/>
      <c r="K36" s="16"/>
      <c r="L36" s="16">
        <v>3600</v>
      </c>
      <c r="M36" s="16"/>
      <c r="N36" s="16"/>
      <c r="O36" s="16"/>
      <c r="P36" s="23"/>
      <c r="Q36" s="16"/>
      <c r="R36" s="16"/>
      <c r="S36" s="16"/>
      <c r="T36" s="16"/>
      <c r="U36" s="16"/>
      <c r="V36" s="16"/>
      <c r="W36" s="16"/>
    </row>
    <row r="37" ht="18.75" customHeight="1" spans="1:23">
      <c r="A37" s="59" t="s">
        <v>56</v>
      </c>
      <c r="B37" s="8" t="s">
        <v>279</v>
      </c>
      <c r="C37" s="9" t="s">
        <v>280</v>
      </c>
      <c r="D37" s="8" t="s">
        <v>124</v>
      </c>
      <c r="E37" s="8" t="s">
        <v>125</v>
      </c>
      <c r="F37" s="8" t="s">
        <v>285</v>
      </c>
      <c r="G37" s="8" t="s">
        <v>286</v>
      </c>
      <c r="H37" s="16">
        <v>3000</v>
      </c>
      <c r="I37" s="16">
        <v>3000</v>
      </c>
      <c r="J37" s="16"/>
      <c r="K37" s="16"/>
      <c r="L37" s="16">
        <v>3000</v>
      </c>
      <c r="M37" s="16"/>
      <c r="N37" s="16"/>
      <c r="O37" s="16"/>
      <c r="P37" s="23"/>
      <c r="Q37" s="16"/>
      <c r="R37" s="16"/>
      <c r="S37" s="16"/>
      <c r="T37" s="16"/>
      <c r="U37" s="16"/>
      <c r="V37" s="16"/>
      <c r="W37" s="16"/>
    </row>
    <row r="38" ht="18.75" customHeight="1" spans="1:23">
      <c r="A38" s="59" t="s">
        <v>56</v>
      </c>
      <c r="B38" s="8" t="s">
        <v>279</v>
      </c>
      <c r="C38" s="9" t="s">
        <v>280</v>
      </c>
      <c r="D38" s="8" t="s">
        <v>124</v>
      </c>
      <c r="E38" s="8" t="s">
        <v>125</v>
      </c>
      <c r="F38" s="8" t="s">
        <v>287</v>
      </c>
      <c r="G38" s="8" t="s">
        <v>288</v>
      </c>
      <c r="H38" s="16">
        <v>15000</v>
      </c>
      <c r="I38" s="16">
        <v>15000</v>
      </c>
      <c r="J38" s="16"/>
      <c r="K38" s="16"/>
      <c r="L38" s="16">
        <v>15000</v>
      </c>
      <c r="M38" s="16"/>
      <c r="N38" s="16"/>
      <c r="O38" s="16"/>
      <c r="P38" s="23"/>
      <c r="Q38" s="16"/>
      <c r="R38" s="16"/>
      <c r="S38" s="16"/>
      <c r="T38" s="16"/>
      <c r="U38" s="16"/>
      <c r="V38" s="16"/>
      <c r="W38" s="16"/>
    </row>
    <row r="39" ht="18.75" customHeight="1" spans="1:23">
      <c r="A39" s="59" t="s">
        <v>56</v>
      </c>
      <c r="B39" s="8" t="s">
        <v>279</v>
      </c>
      <c r="C39" s="9" t="s">
        <v>280</v>
      </c>
      <c r="D39" s="8" t="s">
        <v>124</v>
      </c>
      <c r="E39" s="8" t="s">
        <v>125</v>
      </c>
      <c r="F39" s="8" t="s">
        <v>289</v>
      </c>
      <c r="G39" s="8" t="s">
        <v>290</v>
      </c>
      <c r="H39" s="16">
        <v>13000</v>
      </c>
      <c r="I39" s="16">
        <v>13000</v>
      </c>
      <c r="J39" s="16"/>
      <c r="K39" s="16"/>
      <c r="L39" s="16">
        <v>13000</v>
      </c>
      <c r="M39" s="16"/>
      <c r="N39" s="16"/>
      <c r="O39" s="16"/>
      <c r="P39" s="23"/>
      <c r="Q39" s="16"/>
      <c r="R39" s="16"/>
      <c r="S39" s="16"/>
      <c r="T39" s="16"/>
      <c r="U39" s="16"/>
      <c r="V39" s="16"/>
      <c r="W39" s="16"/>
    </row>
    <row r="40" ht="18.75" customHeight="1" spans="1:23">
      <c r="A40" s="59" t="s">
        <v>56</v>
      </c>
      <c r="B40" s="8" t="s">
        <v>279</v>
      </c>
      <c r="C40" s="9" t="s">
        <v>280</v>
      </c>
      <c r="D40" s="8" t="s">
        <v>124</v>
      </c>
      <c r="E40" s="8" t="s">
        <v>125</v>
      </c>
      <c r="F40" s="8" t="s">
        <v>291</v>
      </c>
      <c r="G40" s="8" t="s">
        <v>292</v>
      </c>
      <c r="H40" s="16">
        <v>20000</v>
      </c>
      <c r="I40" s="16">
        <v>20000</v>
      </c>
      <c r="J40" s="16"/>
      <c r="K40" s="16"/>
      <c r="L40" s="16">
        <v>20000</v>
      </c>
      <c r="M40" s="16"/>
      <c r="N40" s="16"/>
      <c r="O40" s="16"/>
      <c r="P40" s="23"/>
      <c r="Q40" s="16"/>
      <c r="R40" s="16"/>
      <c r="S40" s="16"/>
      <c r="T40" s="16"/>
      <c r="U40" s="16"/>
      <c r="V40" s="16"/>
      <c r="W40" s="16"/>
    </row>
    <row r="41" ht="18.75" customHeight="1" spans="1:23">
      <c r="A41" s="59" t="s">
        <v>56</v>
      </c>
      <c r="B41" s="8" t="s">
        <v>279</v>
      </c>
      <c r="C41" s="9" t="s">
        <v>280</v>
      </c>
      <c r="D41" s="8" t="s">
        <v>126</v>
      </c>
      <c r="E41" s="8" t="s">
        <v>127</v>
      </c>
      <c r="F41" s="8" t="s">
        <v>281</v>
      </c>
      <c r="G41" s="8" t="s">
        <v>282</v>
      </c>
      <c r="H41" s="16">
        <v>83942</v>
      </c>
      <c r="I41" s="16">
        <v>83942</v>
      </c>
      <c r="J41" s="16"/>
      <c r="K41" s="16"/>
      <c r="L41" s="16">
        <v>83942</v>
      </c>
      <c r="M41" s="16"/>
      <c r="N41" s="16"/>
      <c r="O41" s="16"/>
      <c r="P41" s="23"/>
      <c r="Q41" s="16"/>
      <c r="R41" s="16"/>
      <c r="S41" s="16"/>
      <c r="T41" s="16"/>
      <c r="U41" s="16"/>
      <c r="V41" s="16"/>
      <c r="W41" s="16"/>
    </row>
    <row r="42" ht="18.75" customHeight="1" spans="1:23">
      <c r="A42" s="59" t="s">
        <v>56</v>
      </c>
      <c r="B42" s="8" t="s">
        <v>279</v>
      </c>
      <c r="C42" s="9" t="s">
        <v>280</v>
      </c>
      <c r="D42" s="8" t="s">
        <v>126</v>
      </c>
      <c r="E42" s="8" t="s">
        <v>127</v>
      </c>
      <c r="F42" s="8" t="s">
        <v>293</v>
      </c>
      <c r="G42" s="8" t="s">
        <v>294</v>
      </c>
      <c r="H42" s="16">
        <v>13200</v>
      </c>
      <c r="I42" s="16">
        <v>13200</v>
      </c>
      <c r="J42" s="16"/>
      <c r="K42" s="16"/>
      <c r="L42" s="16">
        <v>13200</v>
      </c>
      <c r="M42" s="16"/>
      <c r="N42" s="16"/>
      <c r="O42" s="16"/>
      <c r="P42" s="23"/>
      <c r="Q42" s="16"/>
      <c r="R42" s="16"/>
      <c r="S42" s="16"/>
      <c r="T42" s="16"/>
      <c r="U42" s="16"/>
      <c r="V42" s="16"/>
      <c r="W42" s="16"/>
    </row>
    <row r="43" ht="18.75" customHeight="1" spans="1:23">
      <c r="A43" s="59" t="s">
        <v>56</v>
      </c>
      <c r="B43" s="8" t="s">
        <v>279</v>
      </c>
      <c r="C43" s="9" t="s">
        <v>280</v>
      </c>
      <c r="D43" s="8" t="s">
        <v>126</v>
      </c>
      <c r="E43" s="8" t="s">
        <v>127</v>
      </c>
      <c r="F43" s="8" t="s">
        <v>285</v>
      </c>
      <c r="G43" s="8" t="s">
        <v>286</v>
      </c>
      <c r="H43" s="16">
        <v>17000</v>
      </c>
      <c r="I43" s="16">
        <v>17000</v>
      </c>
      <c r="J43" s="16"/>
      <c r="K43" s="16"/>
      <c r="L43" s="16">
        <v>17000</v>
      </c>
      <c r="M43" s="16"/>
      <c r="N43" s="16"/>
      <c r="O43" s="16"/>
      <c r="P43" s="23"/>
      <c r="Q43" s="16"/>
      <c r="R43" s="16"/>
      <c r="S43" s="16"/>
      <c r="T43" s="16"/>
      <c r="U43" s="16"/>
      <c r="V43" s="16"/>
      <c r="W43" s="16"/>
    </row>
    <row r="44" ht="18.75" customHeight="1" spans="1:23">
      <c r="A44" s="59" t="s">
        <v>56</v>
      </c>
      <c r="B44" s="8" t="s">
        <v>279</v>
      </c>
      <c r="C44" s="9" t="s">
        <v>280</v>
      </c>
      <c r="D44" s="8" t="s">
        <v>126</v>
      </c>
      <c r="E44" s="8" t="s">
        <v>127</v>
      </c>
      <c r="F44" s="8" t="s">
        <v>287</v>
      </c>
      <c r="G44" s="8" t="s">
        <v>288</v>
      </c>
      <c r="H44" s="16">
        <v>76500</v>
      </c>
      <c r="I44" s="16">
        <v>76500</v>
      </c>
      <c r="J44" s="16"/>
      <c r="K44" s="16"/>
      <c r="L44" s="16">
        <v>76500</v>
      </c>
      <c r="M44" s="16"/>
      <c r="N44" s="16"/>
      <c r="O44" s="16"/>
      <c r="P44" s="23"/>
      <c r="Q44" s="16"/>
      <c r="R44" s="16"/>
      <c r="S44" s="16"/>
      <c r="T44" s="16"/>
      <c r="U44" s="16"/>
      <c r="V44" s="16"/>
      <c r="W44" s="16"/>
    </row>
    <row r="45" ht="18.75" customHeight="1" spans="1:23">
      <c r="A45" s="59" t="s">
        <v>56</v>
      </c>
      <c r="B45" s="8" t="s">
        <v>279</v>
      </c>
      <c r="C45" s="9" t="s">
        <v>280</v>
      </c>
      <c r="D45" s="8" t="s">
        <v>126</v>
      </c>
      <c r="E45" s="8" t="s">
        <v>127</v>
      </c>
      <c r="F45" s="8" t="s">
        <v>295</v>
      </c>
      <c r="G45" s="8" t="s">
        <v>296</v>
      </c>
      <c r="H45" s="16">
        <v>10000</v>
      </c>
      <c r="I45" s="16">
        <v>10000</v>
      </c>
      <c r="J45" s="16"/>
      <c r="K45" s="16"/>
      <c r="L45" s="16">
        <v>10000</v>
      </c>
      <c r="M45" s="16"/>
      <c r="N45" s="16"/>
      <c r="O45" s="16"/>
      <c r="P45" s="23"/>
      <c r="Q45" s="16"/>
      <c r="R45" s="16"/>
      <c r="S45" s="16"/>
      <c r="T45" s="16"/>
      <c r="U45" s="16"/>
      <c r="V45" s="16"/>
      <c r="W45" s="16"/>
    </row>
    <row r="46" ht="18.75" customHeight="1" spans="1:23">
      <c r="A46" s="59" t="s">
        <v>56</v>
      </c>
      <c r="B46" s="8" t="s">
        <v>279</v>
      </c>
      <c r="C46" s="9" t="s">
        <v>280</v>
      </c>
      <c r="D46" s="8" t="s">
        <v>126</v>
      </c>
      <c r="E46" s="8" t="s">
        <v>127</v>
      </c>
      <c r="F46" s="8" t="s">
        <v>289</v>
      </c>
      <c r="G46" s="8" t="s">
        <v>290</v>
      </c>
      <c r="H46" s="16">
        <v>67000</v>
      </c>
      <c r="I46" s="16">
        <v>67000</v>
      </c>
      <c r="J46" s="16"/>
      <c r="K46" s="16"/>
      <c r="L46" s="16">
        <v>67000</v>
      </c>
      <c r="M46" s="16"/>
      <c r="N46" s="16"/>
      <c r="O46" s="16"/>
      <c r="P46" s="23"/>
      <c r="Q46" s="16"/>
      <c r="R46" s="16"/>
      <c r="S46" s="16"/>
      <c r="T46" s="16"/>
      <c r="U46" s="16"/>
      <c r="V46" s="16"/>
      <c r="W46" s="16"/>
    </row>
    <row r="47" ht="18.75" customHeight="1" spans="1:23">
      <c r="A47" s="59" t="s">
        <v>56</v>
      </c>
      <c r="B47" s="8" t="s">
        <v>279</v>
      </c>
      <c r="C47" s="9" t="s">
        <v>280</v>
      </c>
      <c r="D47" s="8" t="s">
        <v>126</v>
      </c>
      <c r="E47" s="8" t="s">
        <v>127</v>
      </c>
      <c r="F47" s="8" t="s">
        <v>291</v>
      </c>
      <c r="G47" s="8" t="s">
        <v>292</v>
      </c>
      <c r="H47" s="16">
        <v>102000</v>
      </c>
      <c r="I47" s="16">
        <v>102000</v>
      </c>
      <c r="J47" s="16"/>
      <c r="K47" s="16"/>
      <c r="L47" s="16">
        <v>102000</v>
      </c>
      <c r="M47" s="16"/>
      <c r="N47" s="16"/>
      <c r="O47" s="16"/>
      <c r="P47" s="23"/>
      <c r="Q47" s="16"/>
      <c r="R47" s="16"/>
      <c r="S47" s="16"/>
      <c r="T47" s="16"/>
      <c r="U47" s="16"/>
      <c r="V47" s="16"/>
      <c r="W47" s="16"/>
    </row>
    <row r="48" ht="18.75" customHeight="1" spans="1:23">
      <c r="A48" s="59" t="s">
        <v>56</v>
      </c>
      <c r="B48" s="8" t="s">
        <v>297</v>
      </c>
      <c r="C48" s="9" t="s">
        <v>219</v>
      </c>
      <c r="D48" s="8" t="s">
        <v>124</v>
      </c>
      <c r="E48" s="8" t="s">
        <v>125</v>
      </c>
      <c r="F48" s="8" t="s">
        <v>298</v>
      </c>
      <c r="G48" s="8" t="s">
        <v>219</v>
      </c>
      <c r="H48" s="16">
        <v>7500</v>
      </c>
      <c r="I48" s="16">
        <v>7500</v>
      </c>
      <c r="J48" s="16"/>
      <c r="K48" s="16"/>
      <c r="L48" s="16">
        <v>7500</v>
      </c>
      <c r="M48" s="16"/>
      <c r="N48" s="16"/>
      <c r="O48" s="16"/>
      <c r="P48" s="23"/>
      <c r="Q48" s="16"/>
      <c r="R48" s="16"/>
      <c r="S48" s="16"/>
      <c r="T48" s="16"/>
      <c r="U48" s="16"/>
      <c r="V48" s="16"/>
      <c r="W48" s="16"/>
    </row>
    <row r="49" ht="18.75" customHeight="1" spans="1:23">
      <c r="A49" s="59" t="s">
        <v>56</v>
      </c>
      <c r="B49" s="8" t="s">
        <v>297</v>
      </c>
      <c r="C49" s="9" t="s">
        <v>219</v>
      </c>
      <c r="D49" s="8" t="s">
        <v>126</v>
      </c>
      <c r="E49" s="8" t="s">
        <v>127</v>
      </c>
      <c r="F49" s="8" t="s">
        <v>298</v>
      </c>
      <c r="G49" s="8" t="s">
        <v>219</v>
      </c>
      <c r="H49" s="16">
        <v>38358</v>
      </c>
      <c r="I49" s="16">
        <v>38358</v>
      </c>
      <c r="J49" s="16"/>
      <c r="K49" s="16"/>
      <c r="L49" s="16">
        <v>38358</v>
      </c>
      <c r="M49" s="16"/>
      <c r="N49" s="16"/>
      <c r="O49" s="16"/>
      <c r="P49" s="23"/>
      <c r="Q49" s="16"/>
      <c r="R49" s="16"/>
      <c r="S49" s="16"/>
      <c r="T49" s="16"/>
      <c r="U49" s="16"/>
      <c r="V49" s="16"/>
      <c r="W49" s="16"/>
    </row>
    <row r="50" ht="18.75" customHeight="1" spans="1:23">
      <c r="A50" s="59" t="s">
        <v>56</v>
      </c>
      <c r="B50" s="8" t="s">
        <v>299</v>
      </c>
      <c r="C50" s="9" t="s">
        <v>300</v>
      </c>
      <c r="D50" s="8" t="s">
        <v>126</v>
      </c>
      <c r="E50" s="8" t="s">
        <v>127</v>
      </c>
      <c r="F50" s="8" t="s">
        <v>250</v>
      </c>
      <c r="G50" s="8" t="s">
        <v>251</v>
      </c>
      <c r="H50" s="16">
        <v>673200</v>
      </c>
      <c r="I50" s="16">
        <v>673200</v>
      </c>
      <c r="J50" s="16"/>
      <c r="K50" s="16"/>
      <c r="L50" s="16">
        <v>673200</v>
      </c>
      <c r="M50" s="16"/>
      <c r="N50" s="16"/>
      <c r="O50" s="16"/>
      <c r="P50" s="23"/>
      <c r="Q50" s="16"/>
      <c r="R50" s="16"/>
      <c r="S50" s="16"/>
      <c r="T50" s="16"/>
      <c r="U50" s="16"/>
      <c r="V50" s="16"/>
      <c r="W50" s="16"/>
    </row>
    <row r="51" ht="18.75" customHeight="1" spans="1:23">
      <c r="A51" s="59" t="s">
        <v>56</v>
      </c>
      <c r="B51" s="8" t="s">
        <v>299</v>
      </c>
      <c r="C51" s="9" t="s">
        <v>300</v>
      </c>
      <c r="D51" s="8" t="s">
        <v>126</v>
      </c>
      <c r="E51" s="8" t="s">
        <v>127</v>
      </c>
      <c r="F51" s="8" t="s">
        <v>250</v>
      </c>
      <c r="G51" s="8" t="s">
        <v>251</v>
      </c>
      <c r="H51" s="16">
        <v>244800</v>
      </c>
      <c r="I51" s="16">
        <v>244800</v>
      </c>
      <c r="J51" s="16"/>
      <c r="K51" s="16"/>
      <c r="L51" s="16">
        <v>244800</v>
      </c>
      <c r="M51" s="16"/>
      <c r="N51" s="16"/>
      <c r="O51" s="16"/>
      <c r="P51" s="23"/>
      <c r="Q51" s="16"/>
      <c r="R51" s="16"/>
      <c r="S51" s="16"/>
      <c r="T51" s="16"/>
      <c r="U51" s="16"/>
      <c r="V51" s="16"/>
      <c r="W51" s="16"/>
    </row>
    <row r="52" ht="18.75" customHeight="1" spans="1:23">
      <c r="A52" s="59" t="s">
        <v>56</v>
      </c>
      <c r="B52" s="8" t="s">
        <v>301</v>
      </c>
      <c r="C52" s="9" t="s">
        <v>302</v>
      </c>
      <c r="D52" s="8" t="s">
        <v>124</v>
      </c>
      <c r="E52" s="8" t="s">
        <v>125</v>
      </c>
      <c r="F52" s="8" t="s">
        <v>303</v>
      </c>
      <c r="G52" s="8" t="s">
        <v>304</v>
      </c>
      <c r="H52" s="16">
        <v>60000</v>
      </c>
      <c r="I52" s="16">
        <v>60000</v>
      </c>
      <c r="J52" s="16"/>
      <c r="K52" s="16"/>
      <c r="L52" s="16">
        <v>60000</v>
      </c>
      <c r="M52" s="16"/>
      <c r="N52" s="16"/>
      <c r="O52" s="16"/>
      <c r="P52" s="23"/>
      <c r="Q52" s="16"/>
      <c r="R52" s="16"/>
      <c r="S52" s="16"/>
      <c r="T52" s="16"/>
      <c r="U52" s="16"/>
      <c r="V52" s="16"/>
      <c r="W52" s="16"/>
    </row>
    <row r="53" ht="18.75" customHeight="1" spans="1:23">
      <c r="A53" s="59" t="s">
        <v>56</v>
      </c>
      <c r="B53" s="8" t="s">
        <v>301</v>
      </c>
      <c r="C53" s="9" t="s">
        <v>302</v>
      </c>
      <c r="D53" s="8" t="s">
        <v>126</v>
      </c>
      <c r="E53" s="8" t="s">
        <v>127</v>
      </c>
      <c r="F53" s="8" t="s">
        <v>303</v>
      </c>
      <c r="G53" s="8" t="s">
        <v>304</v>
      </c>
      <c r="H53" s="16">
        <v>306000</v>
      </c>
      <c r="I53" s="16">
        <v>306000</v>
      </c>
      <c r="J53" s="16"/>
      <c r="K53" s="16"/>
      <c r="L53" s="16">
        <v>306000</v>
      </c>
      <c r="M53" s="16"/>
      <c r="N53" s="16"/>
      <c r="O53" s="16"/>
      <c r="P53" s="23"/>
      <c r="Q53" s="16"/>
      <c r="R53" s="16"/>
      <c r="S53" s="16"/>
      <c r="T53" s="16"/>
      <c r="U53" s="16"/>
      <c r="V53" s="16"/>
      <c r="W53" s="16"/>
    </row>
    <row r="54" ht="18.75" customHeight="1" spans="1:23">
      <c r="A54" s="59" t="s">
        <v>56</v>
      </c>
      <c r="B54" s="8" t="s">
        <v>305</v>
      </c>
      <c r="C54" s="9" t="s">
        <v>306</v>
      </c>
      <c r="D54" s="8" t="s">
        <v>124</v>
      </c>
      <c r="E54" s="8" t="s">
        <v>125</v>
      </c>
      <c r="F54" s="8" t="s">
        <v>246</v>
      </c>
      <c r="G54" s="8" t="s">
        <v>247</v>
      </c>
      <c r="H54" s="16">
        <v>129960</v>
      </c>
      <c r="I54" s="16">
        <v>129960</v>
      </c>
      <c r="J54" s="16"/>
      <c r="K54" s="16"/>
      <c r="L54" s="16">
        <v>129960</v>
      </c>
      <c r="M54" s="16"/>
      <c r="N54" s="16"/>
      <c r="O54" s="16"/>
      <c r="P54" s="23"/>
      <c r="Q54" s="16"/>
      <c r="R54" s="16"/>
      <c r="S54" s="16"/>
      <c r="T54" s="16"/>
      <c r="U54" s="16"/>
      <c r="V54" s="16"/>
      <c r="W54" s="16"/>
    </row>
    <row r="55" ht="18.75" customHeight="1" spans="1:23">
      <c r="A55" s="59" t="s">
        <v>56</v>
      </c>
      <c r="B55" s="8" t="s">
        <v>305</v>
      </c>
      <c r="C55" s="9" t="s">
        <v>306</v>
      </c>
      <c r="D55" s="8" t="s">
        <v>124</v>
      </c>
      <c r="E55" s="8" t="s">
        <v>125</v>
      </c>
      <c r="F55" s="8" t="s">
        <v>246</v>
      </c>
      <c r="G55" s="8" t="s">
        <v>247</v>
      </c>
      <c r="H55" s="16">
        <v>55100</v>
      </c>
      <c r="I55" s="16">
        <v>55100</v>
      </c>
      <c r="J55" s="16"/>
      <c r="K55" s="16"/>
      <c r="L55" s="16">
        <v>55100</v>
      </c>
      <c r="M55" s="16"/>
      <c r="N55" s="16"/>
      <c r="O55" s="16"/>
      <c r="P55" s="23"/>
      <c r="Q55" s="16"/>
      <c r="R55" s="16"/>
      <c r="S55" s="16"/>
      <c r="T55" s="16"/>
      <c r="U55" s="16"/>
      <c r="V55" s="16"/>
      <c r="W55" s="16"/>
    </row>
    <row r="56" ht="18.75" customHeight="1" spans="1:23">
      <c r="A56" s="59" t="s">
        <v>56</v>
      </c>
      <c r="B56" s="8" t="s">
        <v>307</v>
      </c>
      <c r="C56" s="9" t="s">
        <v>308</v>
      </c>
      <c r="D56" s="8" t="s">
        <v>124</v>
      </c>
      <c r="E56" s="8" t="s">
        <v>125</v>
      </c>
      <c r="F56" s="8" t="s">
        <v>291</v>
      </c>
      <c r="G56" s="8" t="s">
        <v>292</v>
      </c>
      <c r="H56" s="16">
        <v>13000</v>
      </c>
      <c r="I56" s="16">
        <v>13000</v>
      </c>
      <c r="J56" s="16"/>
      <c r="K56" s="16"/>
      <c r="L56" s="16">
        <v>13000</v>
      </c>
      <c r="M56" s="16"/>
      <c r="N56" s="16"/>
      <c r="O56" s="16"/>
      <c r="P56" s="23"/>
      <c r="Q56" s="16"/>
      <c r="R56" s="16"/>
      <c r="S56" s="16"/>
      <c r="T56" s="16"/>
      <c r="U56" s="16"/>
      <c r="V56" s="16"/>
      <c r="W56" s="16"/>
    </row>
    <row r="57" ht="18.75" customHeight="1" spans="1:23">
      <c r="A57" s="59" t="s">
        <v>56</v>
      </c>
      <c r="B57" s="8" t="s">
        <v>307</v>
      </c>
      <c r="C57" s="9" t="s">
        <v>308</v>
      </c>
      <c r="D57" s="8" t="s">
        <v>126</v>
      </c>
      <c r="E57" s="8" t="s">
        <v>127</v>
      </c>
      <c r="F57" s="8" t="s">
        <v>291</v>
      </c>
      <c r="G57" s="8" t="s">
        <v>292</v>
      </c>
      <c r="H57" s="16">
        <v>66300</v>
      </c>
      <c r="I57" s="16">
        <v>66300</v>
      </c>
      <c r="J57" s="16"/>
      <c r="K57" s="16"/>
      <c r="L57" s="16">
        <v>66300</v>
      </c>
      <c r="M57" s="16"/>
      <c r="N57" s="16"/>
      <c r="O57" s="16"/>
      <c r="P57" s="23"/>
      <c r="Q57" s="16"/>
      <c r="R57" s="16"/>
      <c r="S57" s="16"/>
      <c r="T57" s="16"/>
      <c r="U57" s="16"/>
      <c r="V57" s="16"/>
      <c r="W57" s="16"/>
    </row>
    <row r="58" ht="18.75" customHeight="1" spans="1:23">
      <c r="A58" s="59" t="s">
        <v>56</v>
      </c>
      <c r="B58" s="8" t="s">
        <v>309</v>
      </c>
      <c r="C58" s="9" t="s">
        <v>310</v>
      </c>
      <c r="D58" s="8" t="s">
        <v>124</v>
      </c>
      <c r="E58" s="8" t="s">
        <v>125</v>
      </c>
      <c r="F58" s="8" t="s">
        <v>281</v>
      </c>
      <c r="G58" s="8" t="s">
        <v>282</v>
      </c>
      <c r="H58" s="16">
        <v>1000000</v>
      </c>
      <c r="I58" s="16">
        <v>1000000</v>
      </c>
      <c r="J58" s="16"/>
      <c r="K58" s="16"/>
      <c r="L58" s="16">
        <v>1000000</v>
      </c>
      <c r="M58" s="16"/>
      <c r="N58" s="16"/>
      <c r="O58" s="16"/>
      <c r="P58" s="23"/>
      <c r="Q58" s="16"/>
      <c r="R58" s="16"/>
      <c r="S58" s="16"/>
      <c r="T58" s="16"/>
      <c r="U58" s="16"/>
      <c r="V58" s="16"/>
      <c r="W58" s="16"/>
    </row>
    <row r="59" ht="18.75" customHeight="1" spans="1:23">
      <c r="A59" s="59" t="s">
        <v>56</v>
      </c>
      <c r="B59" s="8" t="s">
        <v>309</v>
      </c>
      <c r="C59" s="9" t="s">
        <v>310</v>
      </c>
      <c r="D59" s="8" t="s">
        <v>124</v>
      </c>
      <c r="E59" s="8" t="s">
        <v>125</v>
      </c>
      <c r="F59" s="8" t="s">
        <v>281</v>
      </c>
      <c r="G59" s="8" t="s">
        <v>282</v>
      </c>
      <c r="H59" s="16">
        <v>70000</v>
      </c>
      <c r="I59" s="16">
        <v>70000</v>
      </c>
      <c r="J59" s="16"/>
      <c r="K59" s="16"/>
      <c r="L59" s="16">
        <v>70000</v>
      </c>
      <c r="M59" s="16"/>
      <c r="N59" s="16"/>
      <c r="O59" s="16"/>
      <c r="P59" s="23"/>
      <c r="Q59" s="16"/>
      <c r="R59" s="16"/>
      <c r="S59" s="16"/>
      <c r="T59" s="16"/>
      <c r="U59" s="16"/>
      <c r="V59" s="16"/>
      <c r="W59" s="16"/>
    </row>
    <row r="60" ht="18.75" customHeight="1" spans="1:23">
      <c r="A60" s="59" t="s">
        <v>56</v>
      </c>
      <c r="B60" s="8" t="s">
        <v>311</v>
      </c>
      <c r="C60" s="9" t="s">
        <v>312</v>
      </c>
      <c r="D60" s="8" t="s">
        <v>124</v>
      </c>
      <c r="E60" s="8" t="s">
        <v>125</v>
      </c>
      <c r="F60" s="8" t="s">
        <v>313</v>
      </c>
      <c r="G60" s="8" t="s">
        <v>314</v>
      </c>
      <c r="H60" s="16">
        <v>40000</v>
      </c>
      <c r="I60" s="16">
        <v>40000</v>
      </c>
      <c r="J60" s="16"/>
      <c r="K60" s="16"/>
      <c r="L60" s="16">
        <v>40000</v>
      </c>
      <c r="M60" s="16"/>
      <c r="N60" s="16"/>
      <c r="O60" s="16"/>
      <c r="P60" s="23"/>
      <c r="Q60" s="16"/>
      <c r="R60" s="16"/>
      <c r="S60" s="16"/>
      <c r="T60" s="16"/>
      <c r="U60" s="16"/>
      <c r="V60" s="16"/>
      <c r="W60" s="16"/>
    </row>
    <row r="61" ht="18.75" customHeight="1" spans="1:23">
      <c r="A61" s="59" t="s">
        <v>56</v>
      </c>
      <c r="B61" s="8" t="s">
        <v>315</v>
      </c>
      <c r="C61" s="9" t="s">
        <v>316</v>
      </c>
      <c r="D61" s="8" t="s">
        <v>124</v>
      </c>
      <c r="E61" s="8" t="s">
        <v>125</v>
      </c>
      <c r="F61" s="8" t="s">
        <v>289</v>
      </c>
      <c r="G61" s="8" t="s">
        <v>290</v>
      </c>
      <c r="H61" s="16">
        <v>218595</v>
      </c>
      <c r="I61" s="16">
        <v>218595</v>
      </c>
      <c r="J61" s="16"/>
      <c r="K61" s="16"/>
      <c r="L61" s="16">
        <v>218595</v>
      </c>
      <c r="M61" s="16"/>
      <c r="N61" s="16"/>
      <c r="O61" s="16"/>
      <c r="P61" s="23"/>
      <c r="Q61" s="16"/>
      <c r="R61" s="16"/>
      <c r="S61" s="16"/>
      <c r="T61" s="16"/>
      <c r="U61" s="16"/>
      <c r="V61" s="16"/>
      <c r="W61" s="16"/>
    </row>
    <row r="62" ht="18.75" customHeight="1" spans="1:23">
      <c r="A62" s="59" t="s">
        <v>59</v>
      </c>
      <c r="B62" s="8" t="s">
        <v>317</v>
      </c>
      <c r="C62" s="9" t="s">
        <v>249</v>
      </c>
      <c r="D62" s="8" t="s">
        <v>130</v>
      </c>
      <c r="E62" s="8" t="s">
        <v>131</v>
      </c>
      <c r="F62" s="8" t="s">
        <v>242</v>
      </c>
      <c r="G62" s="8" t="s">
        <v>243</v>
      </c>
      <c r="H62" s="16">
        <v>2565480</v>
      </c>
      <c r="I62" s="16">
        <v>2565480</v>
      </c>
      <c r="J62" s="16"/>
      <c r="K62" s="16"/>
      <c r="L62" s="16">
        <v>2565480</v>
      </c>
      <c r="M62" s="16"/>
      <c r="N62" s="16"/>
      <c r="O62" s="16"/>
      <c r="P62" s="23"/>
      <c r="Q62" s="16"/>
      <c r="R62" s="16"/>
      <c r="S62" s="16"/>
      <c r="T62" s="16"/>
      <c r="U62" s="16"/>
      <c r="V62" s="16"/>
      <c r="W62" s="16"/>
    </row>
    <row r="63" ht="18.75" customHeight="1" spans="1:23">
      <c r="A63" s="59" t="s">
        <v>59</v>
      </c>
      <c r="B63" s="8" t="s">
        <v>317</v>
      </c>
      <c r="C63" s="9" t="s">
        <v>249</v>
      </c>
      <c r="D63" s="8" t="s">
        <v>130</v>
      </c>
      <c r="E63" s="8" t="s">
        <v>131</v>
      </c>
      <c r="F63" s="8" t="s">
        <v>244</v>
      </c>
      <c r="G63" s="8" t="s">
        <v>245</v>
      </c>
      <c r="H63" s="16">
        <v>153348</v>
      </c>
      <c r="I63" s="16">
        <v>153348</v>
      </c>
      <c r="J63" s="16"/>
      <c r="K63" s="16"/>
      <c r="L63" s="16">
        <v>153348</v>
      </c>
      <c r="M63" s="16"/>
      <c r="N63" s="16"/>
      <c r="O63" s="16"/>
      <c r="P63" s="23"/>
      <c r="Q63" s="16"/>
      <c r="R63" s="16"/>
      <c r="S63" s="16"/>
      <c r="T63" s="16"/>
      <c r="U63" s="16"/>
      <c r="V63" s="16"/>
      <c r="W63" s="16"/>
    </row>
    <row r="64" ht="18.75" customHeight="1" spans="1:23">
      <c r="A64" s="59" t="s">
        <v>59</v>
      </c>
      <c r="B64" s="8" t="s">
        <v>317</v>
      </c>
      <c r="C64" s="9" t="s">
        <v>249</v>
      </c>
      <c r="D64" s="8" t="s">
        <v>130</v>
      </c>
      <c r="E64" s="8" t="s">
        <v>131</v>
      </c>
      <c r="F64" s="8" t="s">
        <v>250</v>
      </c>
      <c r="G64" s="8" t="s">
        <v>251</v>
      </c>
      <c r="H64" s="16">
        <v>1410000</v>
      </c>
      <c r="I64" s="16">
        <v>1410000</v>
      </c>
      <c r="J64" s="16"/>
      <c r="K64" s="16"/>
      <c r="L64" s="16">
        <v>1410000</v>
      </c>
      <c r="M64" s="16"/>
      <c r="N64" s="16"/>
      <c r="O64" s="16"/>
      <c r="P64" s="23"/>
      <c r="Q64" s="16"/>
      <c r="R64" s="16"/>
      <c r="S64" s="16"/>
      <c r="T64" s="16"/>
      <c r="U64" s="16"/>
      <c r="V64" s="16"/>
      <c r="W64" s="16"/>
    </row>
    <row r="65" ht="18.75" customHeight="1" spans="1:23">
      <c r="A65" s="59" t="s">
        <v>59</v>
      </c>
      <c r="B65" s="8" t="s">
        <v>317</v>
      </c>
      <c r="C65" s="9" t="s">
        <v>249</v>
      </c>
      <c r="D65" s="8" t="s">
        <v>130</v>
      </c>
      <c r="E65" s="8" t="s">
        <v>131</v>
      </c>
      <c r="F65" s="8" t="s">
        <v>250</v>
      </c>
      <c r="G65" s="8" t="s">
        <v>251</v>
      </c>
      <c r="H65" s="16">
        <v>772320</v>
      </c>
      <c r="I65" s="16">
        <v>772320</v>
      </c>
      <c r="J65" s="16"/>
      <c r="K65" s="16"/>
      <c r="L65" s="16">
        <v>772320</v>
      </c>
      <c r="M65" s="16"/>
      <c r="N65" s="16"/>
      <c r="O65" s="16"/>
      <c r="P65" s="23"/>
      <c r="Q65" s="16"/>
      <c r="R65" s="16"/>
      <c r="S65" s="16"/>
      <c r="T65" s="16"/>
      <c r="U65" s="16"/>
      <c r="V65" s="16"/>
      <c r="W65" s="16"/>
    </row>
    <row r="66" ht="18.75" customHeight="1" spans="1:23">
      <c r="A66" s="59" t="s">
        <v>59</v>
      </c>
      <c r="B66" s="8" t="s">
        <v>318</v>
      </c>
      <c r="C66" s="9" t="s">
        <v>253</v>
      </c>
      <c r="D66" s="8" t="s">
        <v>130</v>
      </c>
      <c r="E66" s="8" t="s">
        <v>131</v>
      </c>
      <c r="F66" s="8" t="s">
        <v>254</v>
      </c>
      <c r="G66" s="8" t="s">
        <v>255</v>
      </c>
      <c r="H66" s="16">
        <v>57469.56</v>
      </c>
      <c r="I66" s="16">
        <v>57469.56</v>
      </c>
      <c r="J66" s="16"/>
      <c r="K66" s="16"/>
      <c r="L66" s="16">
        <v>57469.56</v>
      </c>
      <c r="M66" s="16"/>
      <c r="N66" s="16"/>
      <c r="O66" s="16"/>
      <c r="P66" s="23"/>
      <c r="Q66" s="16"/>
      <c r="R66" s="16"/>
      <c r="S66" s="16"/>
      <c r="T66" s="16"/>
      <c r="U66" s="16"/>
      <c r="V66" s="16"/>
      <c r="W66" s="16"/>
    </row>
    <row r="67" ht="18.75" customHeight="1" spans="1:23">
      <c r="A67" s="59" t="s">
        <v>59</v>
      </c>
      <c r="B67" s="8" t="s">
        <v>318</v>
      </c>
      <c r="C67" s="9" t="s">
        <v>253</v>
      </c>
      <c r="D67" s="8" t="s">
        <v>166</v>
      </c>
      <c r="E67" s="8" t="s">
        <v>167</v>
      </c>
      <c r="F67" s="8" t="s">
        <v>256</v>
      </c>
      <c r="G67" s="8" t="s">
        <v>257</v>
      </c>
      <c r="H67" s="16">
        <v>919512.96</v>
      </c>
      <c r="I67" s="16">
        <v>919512.96</v>
      </c>
      <c r="J67" s="16"/>
      <c r="K67" s="16"/>
      <c r="L67" s="16">
        <v>919512.96</v>
      </c>
      <c r="M67" s="16"/>
      <c r="N67" s="16"/>
      <c r="O67" s="16"/>
      <c r="P67" s="23"/>
      <c r="Q67" s="16"/>
      <c r="R67" s="16"/>
      <c r="S67" s="16"/>
      <c r="T67" s="16"/>
      <c r="U67" s="16"/>
      <c r="V67" s="16"/>
      <c r="W67" s="16"/>
    </row>
    <row r="68" ht="18.75" customHeight="1" spans="1:23">
      <c r="A68" s="59" t="s">
        <v>59</v>
      </c>
      <c r="B68" s="8" t="s">
        <v>318</v>
      </c>
      <c r="C68" s="9" t="s">
        <v>253</v>
      </c>
      <c r="D68" s="8" t="s">
        <v>178</v>
      </c>
      <c r="E68" s="8" t="s">
        <v>179</v>
      </c>
      <c r="F68" s="8" t="s">
        <v>258</v>
      </c>
      <c r="G68" s="8" t="s">
        <v>259</v>
      </c>
      <c r="H68" s="16">
        <v>476997.35</v>
      </c>
      <c r="I68" s="16">
        <v>476997.35</v>
      </c>
      <c r="J68" s="16"/>
      <c r="K68" s="16"/>
      <c r="L68" s="16">
        <v>476997.35</v>
      </c>
      <c r="M68" s="16"/>
      <c r="N68" s="16"/>
      <c r="O68" s="16"/>
      <c r="P68" s="23"/>
      <c r="Q68" s="16"/>
      <c r="R68" s="16"/>
      <c r="S68" s="16"/>
      <c r="T68" s="16"/>
      <c r="U68" s="16"/>
      <c r="V68" s="16"/>
      <c r="W68" s="16"/>
    </row>
    <row r="69" ht="18.75" customHeight="1" spans="1:23">
      <c r="A69" s="59" t="s">
        <v>59</v>
      </c>
      <c r="B69" s="8" t="s">
        <v>318</v>
      </c>
      <c r="C69" s="9" t="s">
        <v>253</v>
      </c>
      <c r="D69" s="8" t="s">
        <v>180</v>
      </c>
      <c r="E69" s="8" t="s">
        <v>181</v>
      </c>
      <c r="F69" s="8" t="s">
        <v>260</v>
      </c>
      <c r="G69" s="8" t="s">
        <v>261</v>
      </c>
      <c r="H69" s="16">
        <v>102599.78</v>
      </c>
      <c r="I69" s="16">
        <v>102599.78</v>
      </c>
      <c r="J69" s="16"/>
      <c r="K69" s="16"/>
      <c r="L69" s="16">
        <v>102599.78</v>
      </c>
      <c r="M69" s="16"/>
      <c r="N69" s="16"/>
      <c r="O69" s="16"/>
      <c r="P69" s="23"/>
      <c r="Q69" s="16"/>
      <c r="R69" s="16"/>
      <c r="S69" s="16"/>
      <c r="T69" s="16"/>
      <c r="U69" s="16"/>
      <c r="V69" s="16"/>
      <c r="W69" s="16"/>
    </row>
    <row r="70" ht="18.75" customHeight="1" spans="1:23">
      <c r="A70" s="59" t="s">
        <v>59</v>
      </c>
      <c r="B70" s="8" t="s">
        <v>318</v>
      </c>
      <c r="C70" s="9" t="s">
        <v>253</v>
      </c>
      <c r="D70" s="8" t="s">
        <v>180</v>
      </c>
      <c r="E70" s="8" t="s">
        <v>181</v>
      </c>
      <c r="F70" s="8" t="s">
        <v>260</v>
      </c>
      <c r="G70" s="8" t="s">
        <v>261</v>
      </c>
      <c r="H70" s="16">
        <v>230452.94</v>
      </c>
      <c r="I70" s="16">
        <v>230452.94</v>
      </c>
      <c r="J70" s="16"/>
      <c r="K70" s="16"/>
      <c r="L70" s="16">
        <v>230452.94</v>
      </c>
      <c r="M70" s="16"/>
      <c r="N70" s="16"/>
      <c r="O70" s="16"/>
      <c r="P70" s="23"/>
      <c r="Q70" s="16"/>
      <c r="R70" s="16"/>
      <c r="S70" s="16"/>
      <c r="T70" s="16"/>
      <c r="U70" s="16"/>
      <c r="V70" s="16"/>
      <c r="W70" s="16"/>
    </row>
    <row r="71" ht="18.75" customHeight="1" spans="1:23">
      <c r="A71" s="59" t="s">
        <v>59</v>
      </c>
      <c r="B71" s="8" t="s">
        <v>318</v>
      </c>
      <c r="C71" s="9" t="s">
        <v>253</v>
      </c>
      <c r="D71" s="8" t="s">
        <v>182</v>
      </c>
      <c r="E71" s="8" t="s">
        <v>183</v>
      </c>
      <c r="F71" s="8" t="s">
        <v>254</v>
      </c>
      <c r="G71" s="8" t="s">
        <v>255</v>
      </c>
      <c r="H71" s="16">
        <v>16591</v>
      </c>
      <c r="I71" s="16">
        <v>16591</v>
      </c>
      <c r="J71" s="16"/>
      <c r="K71" s="16"/>
      <c r="L71" s="16">
        <v>16591</v>
      </c>
      <c r="M71" s="16"/>
      <c r="N71" s="16"/>
      <c r="O71" s="16"/>
      <c r="P71" s="23"/>
      <c r="Q71" s="16"/>
      <c r="R71" s="16"/>
      <c r="S71" s="16"/>
      <c r="T71" s="16"/>
      <c r="U71" s="16"/>
      <c r="V71" s="16"/>
      <c r="W71" s="16"/>
    </row>
    <row r="72" ht="18.75" customHeight="1" spans="1:23">
      <c r="A72" s="59" t="s">
        <v>59</v>
      </c>
      <c r="B72" s="8" t="s">
        <v>318</v>
      </c>
      <c r="C72" s="9" t="s">
        <v>253</v>
      </c>
      <c r="D72" s="8" t="s">
        <v>182</v>
      </c>
      <c r="E72" s="8" t="s">
        <v>183</v>
      </c>
      <c r="F72" s="8" t="s">
        <v>254</v>
      </c>
      <c r="G72" s="8" t="s">
        <v>255</v>
      </c>
      <c r="H72" s="16">
        <v>10943</v>
      </c>
      <c r="I72" s="16">
        <v>10943</v>
      </c>
      <c r="J72" s="16"/>
      <c r="K72" s="16"/>
      <c r="L72" s="16">
        <v>10943</v>
      </c>
      <c r="M72" s="16"/>
      <c r="N72" s="16"/>
      <c r="O72" s="16"/>
      <c r="P72" s="23"/>
      <c r="Q72" s="16"/>
      <c r="R72" s="16"/>
      <c r="S72" s="16"/>
      <c r="T72" s="16"/>
      <c r="U72" s="16"/>
      <c r="V72" s="16"/>
      <c r="W72" s="16"/>
    </row>
    <row r="73" ht="18.75" customHeight="1" spans="1:23">
      <c r="A73" s="59" t="s">
        <v>59</v>
      </c>
      <c r="B73" s="8" t="s">
        <v>318</v>
      </c>
      <c r="C73" s="9" t="s">
        <v>253</v>
      </c>
      <c r="D73" s="8" t="s">
        <v>182</v>
      </c>
      <c r="E73" s="8" t="s">
        <v>183</v>
      </c>
      <c r="F73" s="8" t="s">
        <v>254</v>
      </c>
      <c r="G73" s="8" t="s">
        <v>255</v>
      </c>
      <c r="H73" s="16">
        <v>18390.26</v>
      </c>
      <c r="I73" s="16">
        <v>18390.26</v>
      </c>
      <c r="J73" s="16"/>
      <c r="K73" s="16"/>
      <c r="L73" s="16">
        <v>18390.26</v>
      </c>
      <c r="M73" s="16"/>
      <c r="N73" s="16"/>
      <c r="O73" s="16"/>
      <c r="P73" s="23"/>
      <c r="Q73" s="16"/>
      <c r="R73" s="16"/>
      <c r="S73" s="16"/>
      <c r="T73" s="16"/>
      <c r="U73" s="16"/>
      <c r="V73" s="16"/>
      <c r="W73" s="16"/>
    </row>
    <row r="74" ht="18.75" customHeight="1" spans="1:23">
      <c r="A74" s="59" t="s">
        <v>59</v>
      </c>
      <c r="B74" s="8" t="s">
        <v>319</v>
      </c>
      <c r="C74" s="9" t="s">
        <v>195</v>
      </c>
      <c r="D74" s="8" t="s">
        <v>194</v>
      </c>
      <c r="E74" s="8" t="s">
        <v>195</v>
      </c>
      <c r="F74" s="8" t="s">
        <v>263</v>
      </c>
      <c r="G74" s="8" t="s">
        <v>195</v>
      </c>
      <c r="H74" s="16">
        <v>617136</v>
      </c>
      <c r="I74" s="16">
        <v>617136</v>
      </c>
      <c r="J74" s="16"/>
      <c r="K74" s="16"/>
      <c r="L74" s="16">
        <v>617136</v>
      </c>
      <c r="M74" s="16"/>
      <c r="N74" s="16"/>
      <c r="O74" s="16"/>
      <c r="P74" s="23"/>
      <c r="Q74" s="16"/>
      <c r="R74" s="16"/>
      <c r="S74" s="16"/>
      <c r="T74" s="16"/>
      <c r="U74" s="16"/>
      <c r="V74" s="16"/>
      <c r="W74" s="16"/>
    </row>
    <row r="75" ht="18.75" customHeight="1" spans="1:23">
      <c r="A75" s="59" t="s">
        <v>59</v>
      </c>
      <c r="B75" s="8" t="s">
        <v>320</v>
      </c>
      <c r="C75" s="9" t="s">
        <v>265</v>
      </c>
      <c r="D75" s="8" t="s">
        <v>164</v>
      </c>
      <c r="E75" s="8" t="s">
        <v>165</v>
      </c>
      <c r="F75" s="8" t="s">
        <v>266</v>
      </c>
      <c r="G75" s="8" t="s">
        <v>267</v>
      </c>
      <c r="H75" s="16">
        <v>446400</v>
      </c>
      <c r="I75" s="16">
        <v>446400</v>
      </c>
      <c r="J75" s="16"/>
      <c r="K75" s="16"/>
      <c r="L75" s="16">
        <v>446400</v>
      </c>
      <c r="M75" s="16"/>
      <c r="N75" s="16"/>
      <c r="O75" s="16"/>
      <c r="P75" s="23"/>
      <c r="Q75" s="16"/>
      <c r="R75" s="16"/>
      <c r="S75" s="16"/>
      <c r="T75" s="16"/>
      <c r="U75" s="16"/>
      <c r="V75" s="16"/>
      <c r="W75" s="16"/>
    </row>
    <row r="76" ht="18.75" customHeight="1" spans="1:23">
      <c r="A76" s="59" t="s">
        <v>59</v>
      </c>
      <c r="B76" s="8" t="s">
        <v>321</v>
      </c>
      <c r="C76" s="9" t="s">
        <v>277</v>
      </c>
      <c r="D76" s="8" t="s">
        <v>130</v>
      </c>
      <c r="E76" s="8" t="s">
        <v>131</v>
      </c>
      <c r="F76" s="8" t="s">
        <v>278</v>
      </c>
      <c r="G76" s="8" t="s">
        <v>277</v>
      </c>
      <c r="H76" s="16">
        <v>28200</v>
      </c>
      <c r="I76" s="16">
        <v>28200</v>
      </c>
      <c r="J76" s="16"/>
      <c r="K76" s="16"/>
      <c r="L76" s="16">
        <v>28200</v>
      </c>
      <c r="M76" s="16"/>
      <c r="N76" s="16"/>
      <c r="O76" s="16"/>
      <c r="P76" s="23"/>
      <c r="Q76" s="16"/>
      <c r="R76" s="16"/>
      <c r="S76" s="16"/>
      <c r="T76" s="16"/>
      <c r="U76" s="16"/>
      <c r="V76" s="16"/>
      <c r="W76" s="16"/>
    </row>
    <row r="77" ht="18.75" customHeight="1" spans="1:23">
      <c r="A77" s="59" t="s">
        <v>59</v>
      </c>
      <c r="B77" s="8" t="s">
        <v>322</v>
      </c>
      <c r="C77" s="9" t="s">
        <v>300</v>
      </c>
      <c r="D77" s="8" t="s">
        <v>130</v>
      </c>
      <c r="E77" s="8" t="s">
        <v>131</v>
      </c>
      <c r="F77" s="8" t="s">
        <v>250</v>
      </c>
      <c r="G77" s="8" t="s">
        <v>251</v>
      </c>
      <c r="H77" s="16">
        <v>620400</v>
      </c>
      <c r="I77" s="16">
        <v>620400</v>
      </c>
      <c r="J77" s="16"/>
      <c r="K77" s="16"/>
      <c r="L77" s="16">
        <v>620400</v>
      </c>
      <c r="M77" s="16"/>
      <c r="N77" s="16"/>
      <c r="O77" s="16"/>
      <c r="P77" s="23"/>
      <c r="Q77" s="16"/>
      <c r="R77" s="16"/>
      <c r="S77" s="16"/>
      <c r="T77" s="16"/>
      <c r="U77" s="16"/>
      <c r="V77" s="16"/>
      <c r="W77" s="16"/>
    </row>
    <row r="78" ht="18.75" customHeight="1" spans="1:23">
      <c r="A78" s="59" t="s">
        <v>59</v>
      </c>
      <c r="B78" s="8" t="s">
        <v>322</v>
      </c>
      <c r="C78" s="9" t="s">
        <v>300</v>
      </c>
      <c r="D78" s="8" t="s">
        <v>130</v>
      </c>
      <c r="E78" s="8" t="s">
        <v>131</v>
      </c>
      <c r="F78" s="8" t="s">
        <v>250</v>
      </c>
      <c r="G78" s="8" t="s">
        <v>251</v>
      </c>
      <c r="H78" s="16">
        <v>225600</v>
      </c>
      <c r="I78" s="16">
        <v>225600</v>
      </c>
      <c r="J78" s="16"/>
      <c r="K78" s="16"/>
      <c r="L78" s="16">
        <v>225600</v>
      </c>
      <c r="M78" s="16"/>
      <c r="N78" s="16"/>
      <c r="O78" s="16"/>
      <c r="P78" s="23"/>
      <c r="Q78" s="16"/>
      <c r="R78" s="16"/>
      <c r="S78" s="16"/>
      <c r="T78" s="16"/>
      <c r="U78" s="16"/>
      <c r="V78" s="16"/>
      <c r="W78" s="16"/>
    </row>
    <row r="79" ht="18.75" customHeight="1" spans="1:23">
      <c r="A79" s="59" t="s">
        <v>59</v>
      </c>
      <c r="B79" s="8" t="s">
        <v>323</v>
      </c>
      <c r="C79" s="9" t="s">
        <v>302</v>
      </c>
      <c r="D79" s="8" t="s">
        <v>130</v>
      </c>
      <c r="E79" s="8" t="s">
        <v>131</v>
      </c>
      <c r="F79" s="8" t="s">
        <v>303</v>
      </c>
      <c r="G79" s="8" t="s">
        <v>304</v>
      </c>
      <c r="H79" s="16">
        <v>282000</v>
      </c>
      <c r="I79" s="16">
        <v>282000</v>
      </c>
      <c r="J79" s="16"/>
      <c r="K79" s="16"/>
      <c r="L79" s="16">
        <v>282000</v>
      </c>
      <c r="M79" s="16"/>
      <c r="N79" s="16"/>
      <c r="O79" s="16"/>
      <c r="P79" s="23"/>
      <c r="Q79" s="16"/>
      <c r="R79" s="16"/>
      <c r="S79" s="16"/>
      <c r="T79" s="16"/>
      <c r="U79" s="16"/>
      <c r="V79" s="16"/>
      <c r="W79" s="16"/>
    </row>
    <row r="80" ht="18.75" customHeight="1" spans="1:23">
      <c r="A80" s="59" t="s">
        <v>59</v>
      </c>
      <c r="B80" s="8" t="s">
        <v>324</v>
      </c>
      <c r="C80" s="9" t="s">
        <v>308</v>
      </c>
      <c r="D80" s="8" t="s">
        <v>130</v>
      </c>
      <c r="E80" s="8" t="s">
        <v>131</v>
      </c>
      <c r="F80" s="8" t="s">
        <v>291</v>
      </c>
      <c r="G80" s="8" t="s">
        <v>292</v>
      </c>
      <c r="H80" s="16">
        <v>61100</v>
      </c>
      <c r="I80" s="16">
        <v>61100</v>
      </c>
      <c r="J80" s="16"/>
      <c r="K80" s="16"/>
      <c r="L80" s="16">
        <v>61100</v>
      </c>
      <c r="M80" s="16"/>
      <c r="N80" s="16"/>
      <c r="O80" s="16"/>
      <c r="P80" s="23"/>
      <c r="Q80" s="16"/>
      <c r="R80" s="16"/>
      <c r="S80" s="16"/>
      <c r="T80" s="16"/>
      <c r="U80" s="16"/>
      <c r="V80" s="16"/>
      <c r="W80" s="16"/>
    </row>
    <row r="81" ht="18.75" customHeight="1" spans="1:23">
      <c r="A81" s="59" t="s">
        <v>59</v>
      </c>
      <c r="B81" s="8" t="s">
        <v>325</v>
      </c>
      <c r="C81" s="9" t="s">
        <v>326</v>
      </c>
      <c r="D81" s="8" t="s">
        <v>130</v>
      </c>
      <c r="E81" s="8" t="s">
        <v>131</v>
      </c>
      <c r="F81" s="8" t="s">
        <v>281</v>
      </c>
      <c r="G81" s="8" t="s">
        <v>282</v>
      </c>
      <c r="H81" s="16">
        <v>200000</v>
      </c>
      <c r="I81" s="16">
        <v>200000</v>
      </c>
      <c r="J81" s="16"/>
      <c r="K81" s="16"/>
      <c r="L81" s="16">
        <v>200000</v>
      </c>
      <c r="M81" s="16"/>
      <c r="N81" s="16"/>
      <c r="O81" s="16"/>
      <c r="P81" s="23"/>
      <c r="Q81" s="16"/>
      <c r="R81" s="16"/>
      <c r="S81" s="16"/>
      <c r="T81" s="16"/>
      <c r="U81" s="16"/>
      <c r="V81" s="16"/>
      <c r="W81" s="16"/>
    </row>
    <row r="82" ht="18.75" customHeight="1" spans="1:23">
      <c r="A82" s="59" t="s">
        <v>59</v>
      </c>
      <c r="B82" s="8" t="s">
        <v>325</v>
      </c>
      <c r="C82" s="9" t="s">
        <v>326</v>
      </c>
      <c r="D82" s="8" t="s">
        <v>130</v>
      </c>
      <c r="E82" s="8" t="s">
        <v>131</v>
      </c>
      <c r="F82" s="8" t="s">
        <v>283</v>
      </c>
      <c r="G82" s="8" t="s">
        <v>284</v>
      </c>
      <c r="H82" s="16">
        <v>30000</v>
      </c>
      <c r="I82" s="16">
        <v>30000</v>
      </c>
      <c r="J82" s="16"/>
      <c r="K82" s="16"/>
      <c r="L82" s="16">
        <v>30000</v>
      </c>
      <c r="M82" s="16"/>
      <c r="N82" s="16"/>
      <c r="O82" s="16"/>
      <c r="P82" s="23"/>
      <c r="Q82" s="16"/>
      <c r="R82" s="16"/>
      <c r="S82" s="16"/>
      <c r="T82" s="16"/>
      <c r="U82" s="16"/>
      <c r="V82" s="16"/>
      <c r="W82" s="16"/>
    </row>
    <row r="83" ht="18.75" customHeight="1" spans="1:23">
      <c r="A83" s="59" t="s">
        <v>59</v>
      </c>
      <c r="B83" s="8" t="s">
        <v>325</v>
      </c>
      <c r="C83" s="9" t="s">
        <v>326</v>
      </c>
      <c r="D83" s="8" t="s">
        <v>130</v>
      </c>
      <c r="E83" s="8" t="s">
        <v>131</v>
      </c>
      <c r="F83" s="8" t="s">
        <v>293</v>
      </c>
      <c r="G83" s="8" t="s">
        <v>294</v>
      </c>
      <c r="H83" s="16">
        <v>20000</v>
      </c>
      <c r="I83" s="16">
        <v>20000</v>
      </c>
      <c r="J83" s="16"/>
      <c r="K83" s="16"/>
      <c r="L83" s="16">
        <v>20000</v>
      </c>
      <c r="M83" s="16"/>
      <c r="N83" s="16"/>
      <c r="O83" s="16"/>
      <c r="P83" s="23"/>
      <c r="Q83" s="16"/>
      <c r="R83" s="16"/>
      <c r="S83" s="16"/>
      <c r="T83" s="16"/>
      <c r="U83" s="16"/>
      <c r="V83" s="16"/>
      <c r="W83" s="16"/>
    </row>
    <row r="84" ht="18.75" customHeight="1" spans="1:23">
      <c r="A84" s="59" t="s">
        <v>59</v>
      </c>
      <c r="B84" s="8" t="s">
        <v>325</v>
      </c>
      <c r="C84" s="9" t="s">
        <v>326</v>
      </c>
      <c r="D84" s="8" t="s">
        <v>130</v>
      </c>
      <c r="E84" s="8" t="s">
        <v>131</v>
      </c>
      <c r="F84" s="8" t="s">
        <v>313</v>
      </c>
      <c r="G84" s="8" t="s">
        <v>314</v>
      </c>
      <c r="H84" s="16">
        <v>30000</v>
      </c>
      <c r="I84" s="16">
        <v>30000</v>
      </c>
      <c r="J84" s="16"/>
      <c r="K84" s="16"/>
      <c r="L84" s="16">
        <v>30000</v>
      </c>
      <c r="M84" s="16"/>
      <c r="N84" s="16"/>
      <c r="O84" s="16"/>
      <c r="P84" s="23"/>
      <c r="Q84" s="16"/>
      <c r="R84" s="16"/>
      <c r="S84" s="16"/>
      <c r="T84" s="16"/>
      <c r="U84" s="16"/>
      <c r="V84" s="16"/>
      <c r="W84" s="16"/>
    </row>
    <row r="85" ht="18.75" customHeight="1" spans="1:23">
      <c r="A85" s="59" t="s">
        <v>59</v>
      </c>
      <c r="B85" s="8" t="s">
        <v>325</v>
      </c>
      <c r="C85" s="9" t="s">
        <v>326</v>
      </c>
      <c r="D85" s="8" t="s">
        <v>130</v>
      </c>
      <c r="E85" s="8" t="s">
        <v>131</v>
      </c>
      <c r="F85" s="8" t="s">
        <v>291</v>
      </c>
      <c r="G85" s="8" t="s">
        <v>292</v>
      </c>
      <c r="H85" s="16">
        <v>100000</v>
      </c>
      <c r="I85" s="16">
        <v>100000</v>
      </c>
      <c r="J85" s="16"/>
      <c r="K85" s="16"/>
      <c r="L85" s="16">
        <v>100000</v>
      </c>
      <c r="M85" s="16"/>
      <c r="N85" s="16"/>
      <c r="O85" s="16"/>
      <c r="P85" s="23"/>
      <c r="Q85" s="16"/>
      <c r="R85" s="16"/>
      <c r="S85" s="16"/>
      <c r="T85" s="16"/>
      <c r="U85" s="16"/>
      <c r="V85" s="16"/>
      <c r="W85" s="16"/>
    </row>
    <row r="86" ht="18.75" customHeight="1" spans="1:23">
      <c r="A86" s="59" t="s">
        <v>59</v>
      </c>
      <c r="B86" s="8" t="s">
        <v>327</v>
      </c>
      <c r="C86" s="9" t="s">
        <v>328</v>
      </c>
      <c r="D86" s="8" t="s">
        <v>130</v>
      </c>
      <c r="E86" s="8" t="s">
        <v>131</v>
      </c>
      <c r="F86" s="8" t="s">
        <v>303</v>
      </c>
      <c r="G86" s="8" t="s">
        <v>304</v>
      </c>
      <c r="H86" s="16">
        <v>18600</v>
      </c>
      <c r="I86" s="16">
        <v>18600</v>
      </c>
      <c r="J86" s="16"/>
      <c r="K86" s="16"/>
      <c r="L86" s="16">
        <v>18600</v>
      </c>
      <c r="M86" s="16"/>
      <c r="N86" s="16"/>
      <c r="O86" s="16"/>
      <c r="P86" s="23"/>
      <c r="Q86" s="16"/>
      <c r="R86" s="16"/>
      <c r="S86" s="16"/>
      <c r="T86" s="16"/>
      <c r="U86" s="16"/>
      <c r="V86" s="16"/>
      <c r="W86" s="16"/>
    </row>
    <row r="87" ht="18.75" customHeight="1" spans="1:23">
      <c r="A87" s="59" t="s">
        <v>59</v>
      </c>
      <c r="B87" s="8" t="s">
        <v>329</v>
      </c>
      <c r="C87" s="9" t="s">
        <v>330</v>
      </c>
      <c r="D87" s="8" t="s">
        <v>130</v>
      </c>
      <c r="E87" s="8" t="s">
        <v>131</v>
      </c>
      <c r="F87" s="8" t="s">
        <v>303</v>
      </c>
      <c r="G87" s="8" t="s">
        <v>304</v>
      </c>
      <c r="H87" s="16">
        <v>1636000</v>
      </c>
      <c r="I87" s="16">
        <v>1636000</v>
      </c>
      <c r="J87" s="16"/>
      <c r="K87" s="16"/>
      <c r="L87" s="16">
        <v>1636000</v>
      </c>
      <c r="M87" s="16"/>
      <c r="N87" s="16"/>
      <c r="O87" s="16"/>
      <c r="P87" s="23"/>
      <c r="Q87" s="16"/>
      <c r="R87" s="16"/>
      <c r="S87" s="16"/>
      <c r="T87" s="16"/>
      <c r="U87" s="16"/>
      <c r="V87" s="16"/>
      <c r="W87" s="16"/>
    </row>
    <row r="88" ht="18.75" customHeight="1" spans="1:23">
      <c r="A88" s="59" t="s">
        <v>61</v>
      </c>
      <c r="B88" s="8" t="s">
        <v>331</v>
      </c>
      <c r="C88" s="9" t="s">
        <v>249</v>
      </c>
      <c r="D88" s="8" t="s">
        <v>140</v>
      </c>
      <c r="E88" s="8" t="s">
        <v>141</v>
      </c>
      <c r="F88" s="8" t="s">
        <v>242</v>
      </c>
      <c r="G88" s="8" t="s">
        <v>243</v>
      </c>
      <c r="H88" s="16">
        <v>3330828</v>
      </c>
      <c r="I88" s="16">
        <v>3330828</v>
      </c>
      <c r="J88" s="16"/>
      <c r="K88" s="16"/>
      <c r="L88" s="16">
        <v>3330828</v>
      </c>
      <c r="M88" s="16"/>
      <c r="N88" s="16"/>
      <c r="O88" s="16"/>
      <c r="P88" s="23"/>
      <c r="Q88" s="16"/>
      <c r="R88" s="16"/>
      <c r="S88" s="16"/>
      <c r="T88" s="16"/>
      <c r="U88" s="16"/>
      <c r="V88" s="16"/>
      <c r="W88" s="16"/>
    </row>
    <row r="89" ht="18.75" customHeight="1" spans="1:23">
      <c r="A89" s="59" t="s">
        <v>61</v>
      </c>
      <c r="B89" s="8" t="s">
        <v>331</v>
      </c>
      <c r="C89" s="9" t="s">
        <v>249</v>
      </c>
      <c r="D89" s="8" t="s">
        <v>140</v>
      </c>
      <c r="E89" s="8" t="s">
        <v>141</v>
      </c>
      <c r="F89" s="8" t="s">
        <v>244</v>
      </c>
      <c r="G89" s="8" t="s">
        <v>245</v>
      </c>
      <c r="H89" s="16">
        <v>197220</v>
      </c>
      <c r="I89" s="16">
        <v>197220</v>
      </c>
      <c r="J89" s="16"/>
      <c r="K89" s="16"/>
      <c r="L89" s="16">
        <v>197220</v>
      </c>
      <c r="M89" s="16"/>
      <c r="N89" s="16"/>
      <c r="O89" s="16"/>
      <c r="P89" s="23"/>
      <c r="Q89" s="16"/>
      <c r="R89" s="16"/>
      <c r="S89" s="16"/>
      <c r="T89" s="16"/>
      <c r="U89" s="16"/>
      <c r="V89" s="16"/>
      <c r="W89" s="16"/>
    </row>
    <row r="90" ht="18.75" customHeight="1" spans="1:23">
      <c r="A90" s="59" t="s">
        <v>61</v>
      </c>
      <c r="B90" s="8" t="s">
        <v>331</v>
      </c>
      <c r="C90" s="9" t="s">
        <v>249</v>
      </c>
      <c r="D90" s="8" t="s">
        <v>140</v>
      </c>
      <c r="E90" s="8" t="s">
        <v>141</v>
      </c>
      <c r="F90" s="8" t="s">
        <v>250</v>
      </c>
      <c r="G90" s="8" t="s">
        <v>251</v>
      </c>
      <c r="H90" s="16">
        <v>973740</v>
      </c>
      <c r="I90" s="16">
        <v>973740</v>
      </c>
      <c r="J90" s="16"/>
      <c r="K90" s="16"/>
      <c r="L90" s="16">
        <v>973740</v>
      </c>
      <c r="M90" s="16"/>
      <c r="N90" s="16"/>
      <c r="O90" s="16"/>
      <c r="P90" s="23"/>
      <c r="Q90" s="16"/>
      <c r="R90" s="16"/>
      <c r="S90" s="16"/>
      <c r="T90" s="16"/>
      <c r="U90" s="16"/>
      <c r="V90" s="16"/>
      <c r="W90" s="16"/>
    </row>
    <row r="91" ht="18.75" customHeight="1" spans="1:23">
      <c r="A91" s="59" t="s">
        <v>61</v>
      </c>
      <c r="B91" s="8" t="s">
        <v>331</v>
      </c>
      <c r="C91" s="9" t="s">
        <v>249</v>
      </c>
      <c r="D91" s="8" t="s">
        <v>140</v>
      </c>
      <c r="E91" s="8" t="s">
        <v>141</v>
      </c>
      <c r="F91" s="8" t="s">
        <v>250</v>
      </c>
      <c r="G91" s="8" t="s">
        <v>251</v>
      </c>
      <c r="H91" s="16">
        <v>1770000</v>
      </c>
      <c r="I91" s="16">
        <v>1770000</v>
      </c>
      <c r="J91" s="16"/>
      <c r="K91" s="16"/>
      <c r="L91" s="16">
        <v>1770000</v>
      </c>
      <c r="M91" s="16"/>
      <c r="N91" s="16"/>
      <c r="O91" s="16"/>
      <c r="P91" s="23"/>
      <c r="Q91" s="16"/>
      <c r="R91" s="16"/>
      <c r="S91" s="16"/>
      <c r="T91" s="16"/>
      <c r="U91" s="16"/>
      <c r="V91" s="16"/>
      <c r="W91" s="16"/>
    </row>
    <row r="92" ht="18.75" customHeight="1" spans="1:23">
      <c r="A92" s="59" t="s">
        <v>61</v>
      </c>
      <c r="B92" s="8" t="s">
        <v>332</v>
      </c>
      <c r="C92" s="9" t="s">
        <v>253</v>
      </c>
      <c r="D92" s="8" t="s">
        <v>140</v>
      </c>
      <c r="E92" s="8" t="s">
        <v>141</v>
      </c>
      <c r="F92" s="8" t="s">
        <v>254</v>
      </c>
      <c r="G92" s="8" t="s">
        <v>255</v>
      </c>
      <c r="H92" s="16">
        <v>73335</v>
      </c>
      <c r="I92" s="16">
        <v>73335</v>
      </c>
      <c r="J92" s="16"/>
      <c r="K92" s="16"/>
      <c r="L92" s="16">
        <v>73335</v>
      </c>
      <c r="M92" s="16"/>
      <c r="N92" s="16"/>
      <c r="O92" s="16"/>
      <c r="P92" s="23"/>
      <c r="Q92" s="16"/>
      <c r="R92" s="16"/>
      <c r="S92" s="16"/>
      <c r="T92" s="16"/>
      <c r="U92" s="16"/>
      <c r="V92" s="16"/>
      <c r="W92" s="16"/>
    </row>
    <row r="93" ht="18.75" customHeight="1" spans="1:23">
      <c r="A93" s="59" t="s">
        <v>61</v>
      </c>
      <c r="B93" s="8" t="s">
        <v>332</v>
      </c>
      <c r="C93" s="9" t="s">
        <v>253</v>
      </c>
      <c r="D93" s="8" t="s">
        <v>166</v>
      </c>
      <c r="E93" s="8" t="s">
        <v>167</v>
      </c>
      <c r="F93" s="8" t="s">
        <v>256</v>
      </c>
      <c r="G93" s="8" t="s">
        <v>257</v>
      </c>
      <c r="H93" s="16">
        <v>1173360</v>
      </c>
      <c r="I93" s="16">
        <v>1173360</v>
      </c>
      <c r="J93" s="16"/>
      <c r="K93" s="16"/>
      <c r="L93" s="16">
        <v>1173360</v>
      </c>
      <c r="M93" s="16"/>
      <c r="N93" s="16"/>
      <c r="O93" s="16"/>
      <c r="P93" s="23"/>
      <c r="Q93" s="16"/>
      <c r="R93" s="16"/>
      <c r="S93" s="16"/>
      <c r="T93" s="16"/>
      <c r="U93" s="16"/>
      <c r="V93" s="16"/>
      <c r="W93" s="16"/>
    </row>
    <row r="94" ht="18.75" customHeight="1" spans="1:23">
      <c r="A94" s="59" t="s">
        <v>61</v>
      </c>
      <c r="B94" s="8" t="s">
        <v>332</v>
      </c>
      <c r="C94" s="9" t="s">
        <v>253</v>
      </c>
      <c r="D94" s="8" t="s">
        <v>178</v>
      </c>
      <c r="E94" s="8" t="s">
        <v>179</v>
      </c>
      <c r="F94" s="8" t="s">
        <v>258</v>
      </c>
      <c r="G94" s="8" t="s">
        <v>259</v>
      </c>
      <c r="H94" s="16">
        <v>608680.5</v>
      </c>
      <c r="I94" s="16">
        <v>608680.5</v>
      </c>
      <c r="J94" s="16"/>
      <c r="K94" s="16"/>
      <c r="L94" s="16">
        <v>608680.5</v>
      </c>
      <c r="M94" s="16"/>
      <c r="N94" s="16"/>
      <c r="O94" s="16"/>
      <c r="P94" s="23"/>
      <c r="Q94" s="16"/>
      <c r="R94" s="16"/>
      <c r="S94" s="16"/>
      <c r="T94" s="16"/>
      <c r="U94" s="16"/>
      <c r="V94" s="16"/>
      <c r="W94" s="16"/>
    </row>
    <row r="95" ht="18.75" customHeight="1" spans="1:23">
      <c r="A95" s="59" t="s">
        <v>61</v>
      </c>
      <c r="B95" s="8" t="s">
        <v>332</v>
      </c>
      <c r="C95" s="9" t="s">
        <v>253</v>
      </c>
      <c r="D95" s="8" t="s">
        <v>180</v>
      </c>
      <c r="E95" s="8" t="s">
        <v>181</v>
      </c>
      <c r="F95" s="8" t="s">
        <v>260</v>
      </c>
      <c r="G95" s="8" t="s">
        <v>261</v>
      </c>
      <c r="H95" s="16">
        <v>85989.49</v>
      </c>
      <c r="I95" s="16">
        <v>85989.49</v>
      </c>
      <c r="J95" s="16"/>
      <c r="K95" s="16"/>
      <c r="L95" s="16">
        <v>85989.49</v>
      </c>
      <c r="M95" s="16"/>
      <c r="N95" s="16"/>
      <c r="O95" s="16"/>
      <c r="P95" s="23"/>
      <c r="Q95" s="16"/>
      <c r="R95" s="16"/>
      <c r="S95" s="16"/>
      <c r="T95" s="16"/>
      <c r="U95" s="16"/>
      <c r="V95" s="16"/>
      <c r="W95" s="16"/>
    </row>
    <row r="96" ht="18.75" customHeight="1" spans="1:23">
      <c r="A96" s="59" t="s">
        <v>61</v>
      </c>
      <c r="B96" s="8" t="s">
        <v>332</v>
      </c>
      <c r="C96" s="9" t="s">
        <v>253</v>
      </c>
      <c r="D96" s="8" t="s">
        <v>180</v>
      </c>
      <c r="E96" s="8" t="s">
        <v>181</v>
      </c>
      <c r="F96" s="8" t="s">
        <v>260</v>
      </c>
      <c r="G96" s="8" t="s">
        <v>261</v>
      </c>
      <c r="H96" s="16">
        <v>294073.35</v>
      </c>
      <c r="I96" s="16">
        <v>294073.35</v>
      </c>
      <c r="J96" s="16"/>
      <c r="K96" s="16"/>
      <c r="L96" s="16">
        <v>294073.35</v>
      </c>
      <c r="M96" s="16"/>
      <c r="N96" s="16"/>
      <c r="O96" s="16"/>
      <c r="P96" s="23"/>
      <c r="Q96" s="16"/>
      <c r="R96" s="16"/>
      <c r="S96" s="16"/>
      <c r="T96" s="16"/>
      <c r="U96" s="16"/>
      <c r="V96" s="16"/>
      <c r="W96" s="16"/>
    </row>
    <row r="97" ht="18.75" customHeight="1" spans="1:23">
      <c r="A97" s="59" t="s">
        <v>61</v>
      </c>
      <c r="B97" s="8" t="s">
        <v>332</v>
      </c>
      <c r="C97" s="9" t="s">
        <v>253</v>
      </c>
      <c r="D97" s="8" t="s">
        <v>182</v>
      </c>
      <c r="E97" s="8" t="s">
        <v>183</v>
      </c>
      <c r="F97" s="8" t="s">
        <v>254</v>
      </c>
      <c r="G97" s="8" t="s">
        <v>255</v>
      </c>
      <c r="H97" s="16">
        <v>23467.2</v>
      </c>
      <c r="I97" s="16">
        <v>23467.2</v>
      </c>
      <c r="J97" s="16"/>
      <c r="K97" s="16"/>
      <c r="L97" s="16">
        <v>23467.2</v>
      </c>
      <c r="M97" s="16"/>
      <c r="N97" s="16"/>
      <c r="O97" s="16"/>
      <c r="P97" s="23"/>
      <c r="Q97" s="16"/>
      <c r="R97" s="16"/>
      <c r="S97" s="16"/>
      <c r="T97" s="16"/>
      <c r="U97" s="16"/>
      <c r="V97" s="16"/>
      <c r="W97" s="16"/>
    </row>
    <row r="98" ht="18.75" customHeight="1" spans="1:23">
      <c r="A98" s="59" t="s">
        <v>61</v>
      </c>
      <c r="B98" s="8" t="s">
        <v>332</v>
      </c>
      <c r="C98" s="9" t="s">
        <v>253</v>
      </c>
      <c r="D98" s="8" t="s">
        <v>182</v>
      </c>
      <c r="E98" s="8" t="s">
        <v>183</v>
      </c>
      <c r="F98" s="8" t="s">
        <v>254</v>
      </c>
      <c r="G98" s="8" t="s">
        <v>255</v>
      </c>
      <c r="H98" s="16">
        <v>20827</v>
      </c>
      <c r="I98" s="16">
        <v>20827</v>
      </c>
      <c r="J98" s="16"/>
      <c r="K98" s="16"/>
      <c r="L98" s="16">
        <v>20827</v>
      </c>
      <c r="M98" s="16"/>
      <c r="N98" s="16"/>
      <c r="O98" s="16"/>
      <c r="P98" s="23"/>
      <c r="Q98" s="16"/>
      <c r="R98" s="16"/>
      <c r="S98" s="16"/>
      <c r="T98" s="16"/>
      <c r="U98" s="16"/>
      <c r="V98" s="16"/>
      <c r="W98" s="16"/>
    </row>
    <row r="99" ht="18.75" customHeight="1" spans="1:23">
      <c r="A99" s="59" t="s">
        <v>61</v>
      </c>
      <c r="B99" s="8" t="s">
        <v>332</v>
      </c>
      <c r="C99" s="9" t="s">
        <v>253</v>
      </c>
      <c r="D99" s="8" t="s">
        <v>182</v>
      </c>
      <c r="E99" s="8" t="s">
        <v>183</v>
      </c>
      <c r="F99" s="8" t="s">
        <v>254</v>
      </c>
      <c r="G99" s="8" t="s">
        <v>255</v>
      </c>
      <c r="H99" s="16">
        <v>9178</v>
      </c>
      <c r="I99" s="16">
        <v>9178</v>
      </c>
      <c r="J99" s="16"/>
      <c r="K99" s="16"/>
      <c r="L99" s="16">
        <v>9178</v>
      </c>
      <c r="M99" s="16"/>
      <c r="N99" s="16"/>
      <c r="O99" s="16"/>
      <c r="P99" s="23"/>
      <c r="Q99" s="16"/>
      <c r="R99" s="16"/>
      <c r="S99" s="16"/>
      <c r="T99" s="16"/>
      <c r="U99" s="16"/>
      <c r="V99" s="16"/>
      <c r="W99" s="16"/>
    </row>
    <row r="100" ht="18.75" customHeight="1" spans="1:23">
      <c r="A100" s="59" t="s">
        <v>61</v>
      </c>
      <c r="B100" s="8" t="s">
        <v>333</v>
      </c>
      <c r="C100" s="9" t="s">
        <v>195</v>
      </c>
      <c r="D100" s="8" t="s">
        <v>194</v>
      </c>
      <c r="E100" s="8" t="s">
        <v>195</v>
      </c>
      <c r="F100" s="8" t="s">
        <v>263</v>
      </c>
      <c r="G100" s="8" t="s">
        <v>195</v>
      </c>
      <c r="H100" s="16">
        <v>785952</v>
      </c>
      <c r="I100" s="16">
        <v>785952</v>
      </c>
      <c r="J100" s="16"/>
      <c r="K100" s="16"/>
      <c r="L100" s="16">
        <v>785952</v>
      </c>
      <c r="M100" s="16"/>
      <c r="N100" s="16"/>
      <c r="O100" s="16"/>
      <c r="P100" s="23"/>
      <c r="Q100" s="16"/>
      <c r="R100" s="16"/>
      <c r="S100" s="16"/>
      <c r="T100" s="16"/>
      <c r="U100" s="16"/>
      <c r="V100" s="16"/>
      <c r="W100" s="16"/>
    </row>
    <row r="101" ht="18.75" customHeight="1" spans="1:23">
      <c r="A101" s="59" t="s">
        <v>61</v>
      </c>
      <c r="B101" s="8" t="s">
        <v>334</v>
      </c>
      <c r="C101" s="9" t="s">
        <v>265</v>
      </c>
      <c r="D101" s="8" t="s">
        <v>164</v>
      </c>
      <c r="E101" s="8" t="s">
        <v>165</v>
      </c>
      <c r="F101" s="8" t="s">
        <v>266</v>
      </c>
      <c r="G101" s="8" t="s">
        <v>267</v>
      </c>
      <c r="H101" s="16">
        <v>374400</v>
      </c>
      <c r="I101" s="16">
        <v>374400</v>
      </c>
      <c r="J101" s="16"/>
      <c r="K101" s="16"/>
      <c r="L101" s="16">
        <v>374400</v>
      </c>
      <c r="M101" s="16"/>
      <c r="N101" s="16"/>
      <c r="O101" s="16"/>
      <c r="P101" s="23"/>
      <c r="Q101" s="16"/>
      <c r="R101" s="16"/>
      <c r="S101" s="16"/>
      <c r="T101" s="16"/>
      <c r="U101" s="16"/>
      <c r="V101" s="16"/>
      <c r="W101" s="16"/>
    </row>
    <row r="102" ht="18.75" customHeight="1" spans="1:23">
      <c r="A102" s="59" t="s">
        <v>61</v>
      </c>
      <c r="B102" s="8" t="s">
        <v>335</v>
      </c>
      <c r="C102" s="9" t="s">
        <v>277</v>
      </c>
      <c r="D102" s="8" t="s">
        <v>140</v>
      </c>
      <c r="E102" s="8" t="s">
        <v>141</v>
      </c>
      <c r="F102" s="8" t="s">
        <v>278</v>
      </c>
      <c r="G102" s="8" t="s">
        <v>277</v>
      </c>
      <c r="H102" s="16">
        <v>35400</v>
      </c>
      <c r="I102" s="16">
        <v>35400</v>
      </c>
      <c r="J102" s="16"/>
      <c r="K102" s="16"/>
      <c r="L102" s="16">
        <v>35400</v>
      </c>
      <c r="M102" s="16"/>
      <c r="N102" s="16"/>
      <c r="O102" s="16"/>
      <c r="P102" s="23"/>
      <c r="Q102" s="16"/>
      <c r="R102" s="16"/>
      <c r="S102" s="16"/>
      <c r="T102" s="16"/>
      <c r="U102" s="16"/>
      <c r="V102" s="16"/>
      <c r="W102" s="16"/>
    </row>
    <row r="103" ht="18.75" customHeight="1" spans="1:23">
      <c r="A103" s="59" t="s">
        <v>61</v>
      </c>
      <c r="B103" s="8" t="s">
        <v>336</v>
      </c>
      <c r="C103" s="9" t="s">
        <v>300</v>
      </c>
      <c r="D103" s="8" t="s">
        <v>140</v>
      </c>
      <c r="E103" s="8" t="s">
        <v>141</v>
      </c>
      <c r="F103" s="8" t="s">
        <v>250</v>
      </c>
      <c r="G103" s="8" t="s">
        <v>251</v>
      </c>
      <c r="H103" s="16">
        <v>283200</v>
      </c>
      <c r="I103" s="16">
        <v>283200</v>
      </c>
      <c r="J103" s="16"/>
      <c r="K103" s="16"/>
      <c r="L103" s="16">
        <v>283200</v>
      </c>
      <c r="M103" s="16"/>
      <c r="N103" s="16"/>
      <c r="O103" s="16"/>
      <c r="P103" s="23"/>
      <c r="Q103" s="16"/>
      <c r="R103" s="16"/>
      <c r="S103" s="16"/>
      <c r="T103" s="16"/>
      <c r="U103" s="16"/>
      <c r="V103" s="16"/>
      <c r="W103" s="16"/>
    </row>
    <row r="104" ht="18.75" customHeight="1" spans="1:23">
      <c r="A104" s="59" t="s">
        <v>61</v>
      </c>
      <c r="B104" s="8" t="s">
        <v>336</v>
      </c>
      <c r="C104" s="9" t="s">
        <v>300</v>
      </c>
      <c r="D104" s="8" t="s">
        <v>140</v>
      </c>
      <c r="E104" s="8" t="s">
        <v>141</v>
      </c>
      <c r="F104" s="8" t="s">
        <v>250</v>
      </c>
      <c r="G104" s="8" t="s">
        <v>251</v>
      </c>
      <c r="H104" s="16">
        <v>778800</v>
      </c>
      <c r="I104" s="16">
        <v>778800</v>
      </c>
      <c r="J104" s="16"/>
      <c r="K104" s="16"/>
      <c r="L104" s="16">
        <v>778800</v>
      </c>
      <c r="M104" s="16"/>
      <c r="N104" s="16"/>
      <c r="O104" s="16"/>
      <c r="P104" s="23"/>
      <c r="Q104" s="16"/>
      <c r="R104" s="16"/>
      <c r="S104" s="16"/>
      <c r="T104" s="16"/>
      <c r="U104" s="16"/>
      <c r="V104" s="16"/>
      <c r="W104" s="16"/>
    </row>
    <row r="105" ht="18.75" customHeight="1" spans="1:23">
      <c r="A105" s="59" t="s">
        <v>61</v>
      </c>
      <c r="B105" s="8" t="s">
        <v>337</v>
      </c>
      <c r="C105" s="9" t="s">
        <v>302</v>
      </c>
      <c r="D105" s="8" t="s">
        <v>140</v>
      </c>
      <c r="E105" s="8" t="s">
        <v>141</v>
      </c>
      <c r="F105" s="8" t="s">
        <v>303</v>
      </c>
      <c r="G105" s="8" t="s">
        <v>304</v>
      </c>
      <c r="H105" s="16">
        <v>354000</v>
      </c>
      <c r="I105" s="16">
        <v>354000</v>
      </c>
      <c r="J105" s="16"/>
      <c r="K105" s="16"/>
      <c r="L105" s="16">
        <v>354000</v>
      </c>
      <c r="M105" s="16"/>
      <c r="N105" s="16"/>
      <c r="O105" s="16"/>
      <c r="P105" s="23"/>
      <c r="Q105" s="16"/>
      <c r="R105" s="16"/>
      <c r="S105" s="16"/>
      <c r="T105" s="16"/>
      <c r="U105" s="16"/>
      <c r="V105" s="16"/>
      <c r="W105" s="16"/>
    </row>
    <row r="106" ht="18.75" customHeight="1" spans="1:23">
      <c r="A106" s="59" t="s">
        <v>61</v>
      </c>
      <c r="B106" s="8" t="s">
        <v>338</v>
      </c>
      <c r="C106" s="9" t="s">
        <v>308</v>
      </c>
      <c r="D106" s="8" t="s">
        <v>140</v>
      </c>
      <c r="E106" s="8" t="s">
        <v>141</v>
      </c>
      <c r="F106" s="8" t="s">
        <v>291</v>
      </c>
      <c r="G106" s="8" t="s">
        <v>292</v>
      </c>
      <c r="H106" s="16">
        <v>76700</v>
      </c>
      <c r="I106" s="16">
        <v>76700</v>
      </c>
      <c r="J106" s="16"/>
      <c r="K106" s="16"/>
      <c r="L106" s="16">
        <v>76700</v>
      </c>
      <c r="M106" s="16"/>
      <c r="N106" s="16"/>
      <c r="O106" s="16"/>
      <c r="P106" s="23"/>
      <c r="Q106" s="16"/>
      <c r="R106" s="16"/>
      <c r="S106" s="16"/>
      <c r="T106" s="16"/>
      <c r="U106" s="16"/>
      <c r="V106" s="16"/>
      <c r="W106" s="16"/>
    </row>
    <row r="107" ht="18.75" customHeight="1" spans="1:23">
      <c r="A107" s="59" t="s">
        <v>61</v>
      </c>
      <c r="B107" s="8" t="s">
        <v>339</v>
      </c>
      <c r="C107" s="9" t="s">
        <v>340</v>
      </c>
      <c r="D107" s="8" t="s">
        <v>140</v>
      </c>
      <c r="E107" s="8" t="s">
        <v>141</v>
      </c>
      <c r="F107" s="8" t="s">
        <v>281</v>
      </c>
      <c r="G107" s="8" t="s">
        <v>282</v>
      </c>
      <c r="H107" s="16">
        <v>3286</v>
      </c>
      <c r="I107" s="16">
        <v>3286</v>
      </c>
      <c r="J107" s="16"/>
      <c r="K107" s="16"/>
      <c r="L107" s="16">
        <v>3286</v>
      </c>
      <c r="M107" s="16"/>
      <c r="N107" s="16"/>
      <c r="O107" s="16"/>
      <c r="P107" s="23"/>
      <c r="Q107" s="16"/>
      <c r="R107" s="16"/>
      <c r="S107" s="16"/>
      <c r="T107" s="16"/>
      <c r="U107" s="16"/>
      <c r="V107" s="16"/>
      <c r="W107" s="16"/>
    </row>
    <row r="108" ht="18.75" customHeight="1" spans="1:23">
      <c r="A108" s="59" t="s">
        <v>61</v>
      </c>
      <c r="B108" s="8" t="s">
        <v>339</v>
      </c>
      <c r="C108" s="9" t="s">
        <v>340</v>
      </c>
      <c r="D108" s="8" t="s">
        <v>140</v>
      </c>
      <c r="E108" s="8" t="s">
        <v>141</v>
      </c>
      <c r="F108" s="8" t="s">
        <v>281</v>
      </c>
      <c r="G108" s="8" t="s">
        <v>282</v>
      </c>
      <c r="H108" s="16">
        <v>11184</v>
      </c>
      <c r="I108" s="16"/>
      <c r="J108" s="16"/>
      <c r="K108" s="16"/>
      <c r="L108" s="16"/>
      <c r="M108" s="16"/>
      <c r="N108" s="16"/>
      <c r="O108" s="16"/>
      <c r="P108" s="23"/>
      <c r="Q108" s="16">
        <v>11184</v>
      </c>
      <c r="R108" s="16"/>
      <c r="S108" s="16"/>
      <c r="T108" s="16"/>
      <c r="U108" s="16"/>
      <c r="V108" s="16"/>
      <c r="W108" s="16"/>
    </row>
    <row r="109" ht="18.75" customHeight="1" spans="1:23">
      <c r="A109" s="59" t="s">
        <v>61</v>
      </c>
      <c r="B109" s="8" t="s">
        <v>339</v>
      </c>
      <c r="C109" s="9" t="s">
        <v>340</v>
      </c>
      <c r="D109" s="8" t="s">
        <v>140</v>
      </c>
      <c r="E109" s="8" t="s">
        <v>141</v>
      </c>
      <c r="F109" s="8" t="s">
        <v>291</v>
      </c>
      <c r="G109" s="8" t="s">
        <v>292</v>
      </c>
      <c r="H109" s="16">
        <v>56016</v>
      </c>
      <c r="I109" s="16"/>
      <c r="J109" s="16"/>
      <c r="K109" s="16"/>
      <c r="L109" s="16"/>
      <c r="M109" s="16"/>
      <c r="N109" s="16"/>
      <c r="O109" s="16"/>
      <c r="P109" s="23"/>
      <c r="Q109" s="16">
        <v>56016</v>
      </c>
      <c r="R109" s="16"/>
      <c r="S109" s="16"/>
      <c r="T109" s="16"/>
      <c r="U109" s="16"/>
      <c r="V109" s="16"/>
      <c r="W109" s="16"/>
    </row>
    <row r="110" ht="18.75" customHeight="1" spans="1:23">
      <c r="A110" s="59" t="s">
        <v>63</v>
      </c>
      <c r="B110" s="8" t="s">
        <v>341</v>
      </c>
      <c r="C110" s="9" t="s">
        <v>249</v>
      </c>
      <c r="D110" s="8" t="s">
        <v>136</v>
      </c>
      <c r="E110" s="8" t="s">
        <v>137</v>
      </c>
      <c r="F110" s="8" t="s">
        <v>242</v>
      </c>
      <c r="G110" s="8" t="s">
        <v>243</v>
      </c>
      <c r="H110" s="16">
        <v>11263772.4</v>
      </c>
      <c r="I110" s="16">
        <v>11263772.4</v>
      </c>
      <c r="J110" s="16"/>
      <c r="K110" s="16"/>
      <c r="L110" s="16">
        <v>11263772.4</v>
      </c>
      <c r="M110" s="16"/>
      <c r="N110" s="16"/>
      <c r="O110" s="16"/>
      <c r="P110" s="23"/>
      <c r="Q110" s="16"/>
      <c r="R110" s="16"/>
      <c r="S110" s="16"/>
      <c r="T110" s="16"/>
      <c r="U110" s="16"/>
      <c r="V110" s="16"/>
      <c r="W110" s="16"/>
    </row>
    <row r="111" ht="18.75" customHeight="1" spans="1:23">
      <c r="A111" s="59" t="s">
        <v>63</v>
      </c>
      <c r="B111" s="8" t="s">
        <v>341</v>
      </c>
      <c r="C111" s="9" t="s">
        <v>249</v>
      </c>
      <c r="D111" s="8" t="s">
        <v>136</v>
      </c>
      <c r="E111" s="8" t="s">
        <v>137</v>
      </c>
      <c r="F111" s="8" t="s">
        <v>244</v>
      </c>
      <c r="G111" s="8" t="s">
        <v>245</v>
      </c>
      <c r="H111" s="16">
        <v>660804</v>
      </c>
      <c r="I111" s="16">
        <v>660804</v>
      </c>
      <c r="J111" s="16"/>
      <c r="K111" s="16"/>
      <c r="L111" s="16">
        <v>660804</v>
      </c>
      <c r="M111" s="16"/>
      <c r="N111" s="16"/>
      <c r="O111" s="16"/>
      <c r="P111" s="23"/>
      <c r="Q111" s="16"/>
      <c r="R111" s="16"/>
      <c r="S111" s="16"/>
      <c r="T111" s="16"/>
      <c r="U111" s="16"/>
      <c r="V111" s="16"/>
      <c r="W111" s="16"/>
    </row>
    <row r="112" ht="18.75" customHeight="1" spans="1:23">
      <c r="A112" s="59" t="s">
        <v>63</v>
      </c>
      <c r="B112" s="8" t="s">
        <v>341</v>
      </c>
      <c r="C112" s="9" t="s">
        <v>249</v>
      </c>
      <c r="D112" s="8" t="s">
        <v>136</v>
      </c>
      <c r="E112" s="8" t="s">
        <v>137</v>
      </c>
      <c r="F112" s="8" t="s">
        <v>250</v>
      </c>
      <c r="G112" s="8" t="s">
        <v>251</v>
      </c>
      <c r="H112" s="16">
        <v>5640000</v>
      </c>
      <c r="I112" s="16">
        <v>5640000</v>
      </c>
      <c r="J112" s="16"/>
      <c r="K112" s="16"/>
      <c r="L112" s="16">
        <v>5640000</v>
      </c>
      <c r="M112" s="16"/>
      <c r="N112" s="16"/>
      <c r="O112" s="16"/>
      <c r="P112" s="23"/>
      <c r="Q112" s="16"/>
      <c r="R112" s="16"/>
      <c r="S112" s="16"/>
      <c r="T112" s="16"/>
      <c r="U112" s="16"/>
      <c r="V112" s="16"/>
      <c r="W112" s="16"/>
    </row>
    <row r="113" ht="18.75" customHeight="1" spans="1:23">
      <c r="A113" s="59" t="s">
        <v>63</v>
      </c>
      <c r="B113" s="8" t="s">
        <v>341</v>
      </c>
      <c r="C113" s="9" t="s">
        <v>249</v>
      </c>
      <c r="D113" s="8" t="s">
        <v>136</v>
      </c>
      <c r="E113" s="8" t="s">
        <v>137</v>
      </c>
      <c r="F113" s="8" t="s">
        <v>250</v>
      </c>
      <c r="G113" s="8" t="s">
        <v>251</v>
      </c>
      <c r="H113" s="16">
        <v>3205548</v>
      </c>
      <c r="I113" s="16">
        <v>3205548</v>
      </c>
      <c r="J113" s="16"/>
      <c r="K113" s="16"/>
      <c r="L113" s="16">
        <v>3205548</v>
      </c>
      <c r="M113" s="16"/>
      <c r="N113" s="16"/>
      <c r="O113" s="16"/>
      <c r="P113" s="23"/>
      <c r="Q113" s="16"/>
      <c r="R113" s="16"/>
      <c r="S113" s="16"/>
      <c r="T113" s="16"/>
      <c r="U113" s="16"/>
      <c r="V113" s="16"/>
      <c r="W113" s="16"/>
    </row>
    <row r="114" ht="18.75" customHeight="1" spans="1:23">
      <c r="A114" s="59" t="s">
        <v>63</v>
      </c>
      <c r="B114" s="8" t="s">
        <v>342</v>
      </c>
      <c r="C114" s="9" t="s">
        <v>253</v>
      </c>
      <c r="D114" s="8" t="s">
        <v>136</v>
      </c>
      <c r="E114" s="8" t="s">
        <v>137</v>
      </c>
      <c r="F114" s="8" t="s">
        <v>254</v>
      </c>
      <c r="G114" s="8" t="s">
        <v>255</v>
      </c>
      <c r="H114" s="16">
        <v>241529</v>
      </c>
      <c r="I114" s="16">
        <v>241529</v>
      </c>
      <c r="J114" s="16"/>
      <c r="K114" s="16"/>
      <c r="L114" s="16">
        <v>241529</v>
      </c>
      <c r="M114" s="16"/>
      <c r="N114" s="16"/>
      <c r="O114" s="16"/>
      <c r="P114" s="23"/>
      <c r="Q114" s="16"/>
      <c r="R114" s="16"/>
      <c r="S114" s="16"/>
      <c r="T114" s="16"/>
      <c r="U114" s="16"/>
      <c r="V114" s="16"/>
      <c r="W114" s="16"/>
    </row>
    <row r="115" ht="18.75" customHeight="1" spans="1:23">
      <c r="A115" s="59" t="s">
        <v>63</v>
      </c>
      <c r="B115" s="8" t="s">
        <v>342</v>
      </c>
      <c r="C115" s="9" t="s">
        <v>253</v>
      </c>
      <c r="D115" s="8" t="s">
        <v>166</v>
      </c>
      <c r="E115" s="8" t="s">
        <v>167</v>
      </c>
      <c r="F115" s="8" t="s">
        <v>256</v>
      </c>
      <c r="G115" s="8" t="s">
        <v>257</v>
      </c>
      <c r="H115" s="16">
        <v>3864464.06</v>
      </c>
      <c r="I115" s="16">
        <v>3864464.06</v>
      </c>
      <c r="J115" s="16"/>
      <c r="K115" s="16"/>
      <c r="L115" s="16">
        <v>3864464.06</v>
      </c>
      <c r="M115" s="16"/>
      <c r="N115" s="16"/>
      <c r="O115" s="16"/>
      <c r="P115" s="23"/>
      <c r="Q115" s="16"/>
      <c r="R115" s="16"/>
      <c r="S115" s="16"/>
      <c r="T115" s="16"/>
      <c r="U115" s="16"/>
      <c r="V115" s="16"/>
      <c r="W115" s="16"/>
    </row>
    <row r="116" ht="18.75" customHeight="1" spans="1:23">
      <c r="A116" s="59" t="s">
        <v>63</v>
      </c>
      <c r="B116" s="8" t="s">
        <v>342</v>
      </c>
      <c r="C116" s="9" t="s">
        <v>253</v>
      </c>
      <c r="D116" s="8" t="s">
        <v>178</v>
      </c>
      <c r="E116" s="8" t="s">
        <v>179</v>
      </c>
      <c r="F116" s="8" t="s">
        <v>258</v>
      </c>
      <c r="G116" s="8" t="s">
        <v>259</v>
      </c>
      <c r="H116" s="16">
        <v>2004690.73</v>
      </c>
      <c r="I116" s="16">
        <v>2004690.73</v>
      </c>
      <c r="J116" s="16"/>
      <c r="K116" s="16"/>
      <c r="L116" s="16">
        <v>2004690.73</v>
      </c>
      <c r="M116" s="16"/>
      <c r="N116" s="16"/>
      <c r="O116" s="16"/>
      <c r="P116" s="23"/>
      <c r="Q116" s="16"/>
      <c r="R116" s="16"/>
      <c r="S116" s="16"/>
      <c r="T116" s="16"/>
      <c r="U116" s="16"/>
      <c r="V116" s="16"/>
      <c r="W116" s="16"/>
    </row>
    <row r="117" ht="18.75" customHeight="1" spans="1:23">
      <c r="A117" s="59" t="s">
        <v>63</v>
      </c>
      <c r="B117" s="8" t="s">
        <v>342</v>
      </c>
      <c r="C117" s="9" t="s">
        <v>253</v>
      </c>
      <c r="D117" s="8" t="s">
        <v>180</v>
      </c>
      <c r="E117" s="8" t="s">
        <v>181</v>
      </c>
      <c r="F117" s="8" t="s">
        <v>260</v>
      </c>
      <c r="G117" s="8" t="s">
        <v>261</v>
      </c>
      <c r="H117" s="16">
        <v>968531.31</v>
      </c>
      <c r="I117" s="16">
        <v>968531.31</v>
      </c>
      <c r="J117" s="16"/>
      <c r="K117" s="16"/>
      <c r="L117" s="16">
        <v>968531.31</v>
      </c>
      <c r="M117" s="16"/>
      <c r="N117" s="16"/>
      <c r="O117" s="16"/>
      <c r="P117" s="23"/>
      <c r="Q117" s="16"/>
      <c r="R117" s="16"/>
      <c r="S117" s="16"/>
      <c r="T117" s="16"/>
      <c r="U117" s="16"/>
      <c r="V117" s="16"/>
      <c r="W117" s="16"/>
    </row>
    <row r="118" ht="18.75" customHeight="1" spans="1:23">
      <c r="A118" s="59" t="s">
        <v>63</v>
      </c>
      <c r="B118" s="8" t="s">
        <v>342</v>
      </c>
      <c r="C118" s="9" t="s">
        <v>253</v>
      </c>
      <c r="D118" s="8" t="s">
        <v>180</v>
      </c>
      <c r="E118" s="8" t="s">
        <v>181</v>
      </c>
      <c r="F118" s="8" t="s">
        <v>260</v>
      </c>
      <c r="G118" s="8" t="s">
        <v>261</v>
      </c>
      <c r="H118" s="16">
        <v>351373.39</v>
      </c>
      <c r="I118" s="16">
        <v>351373.39</v>
      </c>
      <c r="J118" s="16"/>
      <c r="K118" s="16"/>
      <c r="L118" s="16">
        <v>351373.39</v>
      </c>
      <c r="M118" s="16"/>
      <c r="N118" s="16"/>
      <c r="O118" s="16"/>
      <c r="P118" s="23"/>
      <c r="Q118" s="16"/>
      <c r="R118" s="16"/>
      <c r="S118" s="16"/>
      <c r="T118" s="16"/>
      <c r="U118" s="16"/>
      <c r="V118" s="16"/>
      <c r="W118" s="16"/>
    </row>
    <row r="119" ht="18.75" customHeight="1" spans="1:23">
      <c r="A119" s="59" t="s">
        <v>63</v>
      </c>
      <c r="B119" s="8" t="s">
        <v>342</v>
      </c>
      <c r="C119" s="9" t="s">
        <v>253</v>
      </c>
      <c r="D119" s="8" t="s">
        <v>182</v>
      </c>
      <c r="E119" s="8" t="s">
        <v>183</v>
      </c>
      <c r="F119" s="8" t="s">
        <v>254</v>
      </c>
      <c r="G119" s="8" t="s">
        <v>255</v>
      </c>
      <c r="H119" s="16">
        <v>34241</v>
      </c>
      <c r="I119" s="16">
        <v>34241</v>
      </c>
      <c r="J119" s="16"/>
      <c r="K119" s="16"/>
      <c r="L119" s="16">
        <v>34241</v>
      </c>
      <c r="M119" s="16"/>
      <c r="N119" s="16"/>
      <c r="O119" s="16"/>
      <c r="P119" s="23"/>
      <c r="Q119" s="16"/>
      <c r="R119" s="16"/>
      <c r="S119" s="16"/>
      <c r="T119" s="16"/>
      <c r="U119" s="16"/>
      <c r="V119" s="16"/>
      <c r="W119" s="16"/>
    </row>
    <row r="120" ht="18.75" customHeight="1" spans="1:23">
      <c r="A120" s="59" t="s">
        <v>63</v>
      </c>
      <c r="B120" s="8" t="s">
        <v>342</v>
      </c>
      <c r="C120" s="9" t="s">
        <v>253</v>
      </c>
      <c r="D120" s="8" t="s">
        <v>182</v>
      </c>
      <c r="E120" s="8" t="s">
        <v>183</v>
      </c>
      <c r="F120" s="8" t="s">
        <v>254</v>
      </c>
      <c r="G120" s="8" t="s">
        <v>255</v>
      </c>
      <c r="H120" s="16">
        <v>77289.28</v>
      </c>
      <c r="I120" s="16">
        <v>77289.28</v>
      </c>
      <c r="J120" s="16"/>
      <c r="K120" s="16"/>
      <c r="L120" s="16">
        <v>77289.28</v>
      </c>
      <c r="M120" s="16"/>
      <c r="N120" s="16"/>
      <c r="O120" s="16"/>
      <c r="P120" s="23"/>
      <c r="Q120" s="16"/>
      <c r="R120" s="16"/>
      <c r="S120" s="16"/>
      <c r="T120" s="16"/>
      <c r="U120" s="16"/>
      <c r="V120" s="16"/>
      <c r="W120" s="16"/>
    </row>
    <row r="121" ht="18.75" customHeight="1" spans="1:23">
      <c r="A121" s="59" t="s">
        <v>63</v>
      </c>
      <c r="B121" s="8" t="s">
        <v>342</v>
      </c>
      <c r="C121" s="9" t="s">
        <v>253</v>
      </c>
      <c r="D121" s="8" t="s">
        <v>182</v>
      </c>
      <c r="E121" s="8" t="s">
        <v>183</v>
      </c>
      <c r="F121" s="8" t="s">
        <v>254</v>
      </c>
      <c r="G121" s="8" t="s">
        <v>255</v>
      </c>
      <c r="H121" s="16">
        <v>66364</v>
      </c>
      <c r="I121" s="16">
        <v>66364</v>
      </c>
      <c r="J121" s="16"/>
      <c r="K121" s="16"/>
      <c r="L121" s="16">
        <v>66364</v>
      </c>
      <c r="M121" s="16"/>
      <c r="N121" s="16"/>
      <c r="O121" s="16"/>
      <c r="P121" s="23"/>
      <c r="Q121" s="16"/>
      <c r="R121" s="16"/>
      <c r="S121" s="16"/>
      <c r="T121" s="16"/>
      <c r="U121" s="16"/>
      <c r="V121" s="16"/>
      <c r="W121" s="16"/>
    </row>
    <row r="122" ht="18.75" customHeight="1" spans="1:23">
      <c r="A122" s="59" t="s">
        <v>63</v>
      </c>
      <c r="B122" s="8" t="s">
        <v>343</v>
      </c>
      <c r="C122" s="9" t="s">
        <v>195</v>
      </c>
      <c r="D122" s="8" t="s">
        <v>194</v>
      </c>
      <c r="E122" s="8" t="s">
        <v>195</v>
      </c>
      <c r="F122" s="8" t="s">
        <v>263</v>
      </c>
      <c r="G122" s="8" t="s">
        <v>195</v>
      </c>
      <c r="H122" s="16">
        <v>2602080</v>
      </c>
      <c r="I122" s="16">
        <v>2602080</v>
      </c>
      <c r="J122" s="16"/>
      <c r="K122" s="16"/>
      <c r="L122" s="16">
        <v>2602080</v>
      </c>
      <c r="M122" s="16"/>
      <c r="N122" s="16"/>
      <c r="O122" s="16"/>
      <c r="P122" s="23"/>
      <c r="Q122" s="16"/>
      <c r="R122" s="16"/>
      <c r="S122" s="16"/>
      <c r="T122" s="16"/>
      <c r="U122" s="16"/>
      <c r="V122" s="16"/>
      <c r="W122" s="16"/>
    </row>
    <row r="123" ht="18.75" customHeight="1" spans="1:23">
      <c r="A123" s="59" t="s">
        <v>63</v>
      </c>
      <c r="B123" s="8" t="s">
        <v>344</v>
      </c>
      <c r="C123" s="9" t="s">
        <v>265</v>
      </c>
      <c r="D123" s="8" t="s">
        <v>164</v>
      </c>
      <c r="E123" s="8" t="s">
        <v>165</v>
      </c>
      <c r="F123" s="8" t="s">
        <v>266</v>
      </c>
      <c r="G123" s="8" t="s">
        <v>267</v>
      </c>
      <c r="H123" s="16">
        <v>1396800</v>
      </c>
      <c r="I123" s="16">
        <v>1396800</v>
      </c>
      <c r="J123" s="16"/>
      <c r="K123" s="16"/>
      <c r="L123" s="16">
        <v>1396800</v>
      </c>
      <c r="M123" s="16"/>
      <c r="N123" s="16"/>
      <c r="O123" s="16"/>
      <c r="P123" s="23"/>
      <c r="Q123" s="16"/>
      <c r="R123" s="16"/>
      <c r="S123" s="16"/>
      <c r="T123" s="16"/>
      <c r="U123" s="16"/>
      <c r="V123" s="16"/>
      <c r="W123" s="16"/>
    </row>
    <row r="124" ht="18.75" customHeight="1" spans="1:23">
      <c r="A124" s="59" t="s">
        <v>63</v>
      </c>
      <c r="B124" s="8" t="s">
        <v>345</v>
      </c>
      <c r="C124" s="9" t="s">
        <v>277</v>
      </c>
      <c r="D124" s="8" t="s">
        <v>136</v>
      </c>
      <c r="E124" s="8" t="s">
        <v>137</v>
      </c>
      <c r="F124" s="8" t="s">
        <v>278</v>
      </c>
      <c r="G124" s="8" t="s">
        <v>277</v>
      </c>
      <c r="H124" s="16">
        <v>112800</v>
      </c>
      <c r="I124" s="16">
        <v>112800</v>
      </c>
      <c r="J124" s="16"/>
      <c r="K124" s="16"/>
      <c r="L124" s="16">
        <v>112800</v>
      </c>
      <c r="M124" s="16"/>
      <c r="N124" s="16"/>
      <c r="O124" s="16"/>
      <c r="P124" s="23"/>
      <c r="Q124" s="16"/>
      <c r="R124" s="16"/>
      <c r="S124" s="16"/>
      <c r="T124" s="16"/>
      <c r="U124" s="16"/>
      <c r="V124" s="16"/>
      <c r="W124" s="16"/>
    </row>
    <row r="125" ht="18.75" customHeight="1" spans="1:23">
      <c r="A125" s="59" t="s">
        <v>63</v>
      </c>
      <c r="B125" s="8" t="s">
        <v>346</v>
      </c>
      <c r="C125" s="9" t="s">
        <v>302</v>
      </c>
      <c r="D125" s="8" t="s">
        <v>136</v>
      </c>
      <c r="E125" s="8" t="s">
        <v>137</v>
      </c>
      <c r="F125" s="8" t="s">
        <v>303</v>
      </c>
      <c r="G125" s="8" t="s">
        <v>304</v>
      </c>
      <c r="H125" s="16">
        <v>1128000</v>
      </c>
      <c r="I125" s="16">
        <v>1128000</v>
      </c>
      <c r="J125" s="16"/>
      <c r="K125" s="16"/>
      <c r="L125" s="16">
        <v>1128000</v>
      </c>
      <c r="M125" s="16"/>
      <c r="N125" s="16"/>
      <c r="O125" s="16"/>
      <c r="P125" s="23"/>
      <c r="Q125" s="16"/>
      <c r="R125" s="16"/>
      <c r="S125" s="16"/>
      <c r="T125" s="16"/>
      <c r="U125" s="16"/>
      <c r="V125" s="16"/>
      <c r="W125" s="16"/>
    </row>
    <row r="126" ht="18.75" customHeight="1" spans="1:23">
      <c r="A126" s="59" t="s">
        <v>63</v>
      </c>
      <c r="B126" s="8" t="s">
        <v>347</v>
      </c>
      <c r="C126" s="9" t="s">
        <v>300</v>
      </c>
      <c r="D126" s="8" t="s">
        <v>136</v>
      </c>
      <c r="E126" s="8" t="s">
        <v>137</v>
      </c>
      <c r="F126" s="8" t="s">
        <v>250</v>
      </c>
      <c r="G126" s="8" t="s">
        <v>251</v>
      </c>
      <c r="H126" s="16">
        <v>2481600</v>
      </c>
      <c r="I126" s="16">
        <v>2481600</v>
      </c>
      <c r="J126" s="16"/>
      <c r="K126" s="16"/>
      <c r="L126" s="16">
        <v>2481600</v>
      </c>
      <c r="M126" s="16"/>
      <c r="N126" s="16"/>
      <c r="O126" s="16"/>
      <c r="P126" s="23"/>
      <c r="Q126" s="16"/>
      <c r="R126" s="16"/>
      <c r="S126" s="16"/>
      <c r="T126" s="16"/>
      <c r="U126" s="16"/>
      <c r="V126" s="16"/>
      <c r="W126" s="16"/>
    </row>
    <row r="127" ht="18.75" customHeight="1" spans="1:23">
      <c r="A127" s="59" t="s">
        <v>63</v>
      </c>
      <c r="B127" s="8" t="s">
        <v>347</v>
      </c>
      <c r="C127" s="9" t="s">
        <v>300</v>
      </c>
      <c r="D127" s="8" t="s">
        <v>136</v>
      </c>
      <c r="E127" s="8" t="s">
        <v>137</v>
      </c>
      <c r="F127" s="8" t="s">
        <v>250</v>
      </c>
      <c r="G127" s="8" t="s">
        <v>251</v>
      </c>
      <c r="H127" s="16">
        <v>902400</v>
      </c>
      <c r="I127" s="16">
        <v>902400</v>
      </c>
      <c r="J127" s="16"/>
      <c r="K127" s="16"/>
      <c r="L127" s="16">
        <v>902400</v>
      </c>
      <c r="M127" s="16"/>
      <c r="N127" s="16"/>
      <c r="O127" s="16"/>
      <c r="P127" s="23"/>
      <c r="Q127" s="16"/>
      <c r="R127" s="16"/>
      <c r="S127" s="16"/>
      <c r="T127" s="16"/>
      <c r="U127" s="16"/>
      <c r="V127" s="16"/>
      <c r="W127" s="16"/>
    </row>
    <row r="128" ht="18.75" customHeight="1" spans="1:23">
      <c r="A128" s="59" t="s">
        <v>63</v>
      </c>
      <c r="B128" s="8" t="s">
        <v>348</v>
      </c>
      <c r="C128" s="9" t="s">
        <v>308</v>
      </c>
      <c r="D128" s="8" t="s">
        <v>136</v>
      </c>
      <c r="E128" s="8" t="s">
        <v>137</v>
      </c>
      <c r="F128" s="8" t="s">
        <v>291</v>
      </c>
      <c r="G128" s="8" t="s">
        <v>292</v>
      </c>
      <c r="H128" s="16">
        <v>244400</v>
      </c>
      <c r="I128" s="16">
        <v>244400</v>
      </c>
      <c r="J128" s="16"/>
      <c r="K128" s="16"/>
      <c r="L128" s="16">
        <v>244400</v>
      </c>
      <c r="M128" s="16"/>
      <c r="N128" s="16"/>
      <c r="O128" s="16"/>
      <c r="P128" s="23"/>
      <c r="Q128" s="16"/>
      <c r="R128" s="16"/>
      <c r="S128" s="16"/>
      <c r="T128" s="16"/>
      <c r="U128" s="16"/>
      <c r="V128" s="16"/>
      <c r="W128" s="16"/>
    </row>
    <row r="129" ht="18.75" customHeight="1" spans="1:23">
      <c r="A129" s="59" t="s">
        <v>63</v>
      </c>
      <c r="B129" s="8" t="s">
        <v>349</v>
      </c>
      <c r="C129" s="9" t="s">
        <v>350</v>
      </c>
      <c r="D129" s="8" t="s">
        <v>136</v>
      </c>
      <c r="E129" s="8" t="s">
        <v>137</v>
      </c>
      <c r="F129" s="8" t="s">
        <v>303</v>
      </c>
      <c r="G129" s="8" t="s">
        <v>304</v>
      </c>
      <c r="H129" s="16">
        <v>360000</v>
      </c>
      <c r="I129" s="16"/>
      <c r="J129" s="16"/>
      <c r="K129" s="16"/>
      <c r="L129" s="16"/>
      <c r="M129" s="16"/>
      <c r="N129" s="16"/>
      <c r="O129" s="16"/>
      <c r="P129" s="23"/>
      <c r="Q129" s="16">
        <v>360000</v>
      </c>
      <c r="R129" s="16"/>
      <c r="S129" s="16"/>
      <c r="T129" s="16"/>
      <c r="U129" s="16"/>
      <c r="V129" s="16"/>
      <c r="W129" s="16"/>
    </row>
    <row r="130" ht="18.75" customHeight="1" spans="1:23">
      <c r="A130" s="59" t="s">
        <v>63</v>
      </c>
      <c r="B130" s="8" t="s">
        <v>351</v>
      </c>
      <c r="C130" s="9" t="s">
        <v>352</v>
      </c>
      <c r="D130" s="8" t="s">
        <v>136</v>
      </c>
      <c r="E130" s="8" t="s">
        <v>137</v>
      </c>
      <c r="F130" s="8" t="s">
        <v>303</v>
      </c>
      <c r="G130" s="8" t="s">
        <v>304</v>
      </c>
      <c r="H130" s="16">
        <v>337002</v>
      </c>
      <c r="I130" s="16"/>
      <c r="J130" s="16"/>
      <c r="K130" s="16"/>
      <c r="L130" s="16"/>
      <c r="M130" s="16"/>
      <c r="N130" s="16"/>
      <c r="O130" s="16"/>
      <c r="P130" s="23"/>
      <c r="Q130" s="16">
        <v>337002</v>
      </c>
      <c r="R130" s="16"/>
      <c r="S130" s="16"/>
      <c r="T130" s="16"/>
      <c r="U130" s="16"/>
      <c r="V130" s="16"/>
      <c r="W130" s="16"/>
    </row>
    <row r="131" ht="18.75" customHeight="1" spans="1:23">
      <c r="A131" s="59" t="s">
        <v>65</v>
      </c>
      <c r="B131" s="8" t="s">
        <v>353</v>
      </c>
      <c r="C131" s="9" t="s">
        <v>249</v>
      </c>
      <c r="D131" s="8" t="s">
        <v>136</v>
      </c>
      <c r="E131" s="8" t="s">
        <v>137</v>
      </c>
      <c r="F131" s="8" t="s">
        <v>242</v>
      </c>
      <c r="G131" s="8" t="s">
        <v>243</v>
      </c>
      <c r="H131" s="16">
        <v>8723172</v>
      </c>
      <c r="I131" s="16">
        <v>8723172</v>
      </c>
      <c r="J131" s="16"/>
      <c r="K131" s="16"/>
      <c r="L131" s="16">
        <v>8723172</v>
      </c>
      <c r="M131" s="16"/>
      <c r="N131" s="16"/>
      <c r="O131" s="16"/>
      <c r="P131" s="23"/>
      <c r="Q131" s="16"/>
      <c r="R131" s="16"/>
      <c r="S131" s="16"/>
      <c r="T131" s="16"/>
      <c r="U131" s="16"/>
      <c r="V131" s="16"/>
      <c r="W131" s="16"/>
    </row>
    <row r="132" ht="18.75" customHeight="1" spans="1:23">
      <c r="A132" s="59" t="s">
        <v>65</v>
      </c>
      <c r="B132" s="8" t="s">
        <v>353</v>
      </c>
      <c r="C132" s="9" t="s">
        <v>249</v>
      </c>
      <c r="D132" s="8" t="s">
        <v>136</v>
      </c>
      <c r="E132" s="8" t="s">
        <v>137</v>
      </c>
      <c r="F132" s="8" t="s">
        <v>244</v>
      </c>
      <c r="G132" s="8" t="s">
        <v>245</v>
      </c>
      <c r="H132" s="16">
        <v>505356</v>
      </c>
      <c r="I132" s="16">
        <v>505356</v>
      </c>
      <c r="J132" s="16"/>
      <c r="K132" s="16"/>
      <c r="L132" s="16">
        <v>505356</v>
      </c>
      <c r="M132" s="16"/>
      <c r="N132" s="16"/>
      <c r="O132" s="16"/>
      <c r="P132" s="23"/>
      <c r="Q132" s="16"/>
      <c r="R132" s="16"/>
      <c r="S132" s="16"/>
      <c r="T132" s="16"/>
      <c r="U132" s="16"/>
      <c r="V132" s="16"/>
      <c r="W132" s="16"/>
    </row>
    <row r="133" ht="18.75" customHeight="1" spans="1:23">
      <c r="A133" s="59" t="s">
        <v>65</v>
      </c>
      <c r="B133" s="8" t="s">
        <v>353</v>
      </c>
      <c r="C133" s="9" t="s">
        <v>249</v>
      </c>
      <c r="D133" s="8" t="s">
        <v>136</v>
      </c>
      <c r="E133" s="8" t="s">
        <v>137</v>
      </c>
      <c r="F133" s="8" t="s">
        <v>244</v>
      </c>
      <c r="G133" s="8" t="s">
        <v>245</v>
      </c>
      <c r="H133" s="16">
        <v>840000</v>
      </c>
      <c r="I133" s="16">
        <v>840000</v>
      </c>
      <c r="J133" s="16"/>
      <c r="K133" s="16"/>
      <c r="L133" s="16">
        <v>840000</v>
      </c>
      <c r="M133" s="16"/>
      <c r="N133" s="16"/>
      <c r="O133" s="16"/>
      <c r="P133" s="23"/>
      <c r="Q133" s="16"/>
      <c r="R133" s="16"/>
      <c r="S133" s="16"/>
      <c r="T133" s="16"/>
      <c r="U133" s="16"/>
      <c r="V133" s="16"/>
      <c r="W133" s="16"/>
    </row>
    <row r="134" ht="18.75" customHeight="1" spans="1:23">
      <c r="A134" s="59" t="s">
        <v>65</v>
      </c>
      <c r="B134" s="8" t="s">
        <v>353</v>
      </c>
      <c r="C134" s="9" t="s">
        <v>249</v>
      </c>
      <c r="D134" s="8" t="s">
        <v>136</v>
      </c>
      <c r="E134" s="8" t="s">
        <v>137</v>
      </c>
      <c r="F134" s="8" t="s">
        <v>250</v>
      </c>
      <c r="G134" s="8" t="s">
        <v>251</v>
      </c>
      <c r="H134" s="16">
        <v>4230000</v>
      </c>
      <c r="I134" s="16">
        <v>4230000</v>
      </c>
      <c r="J134" s="16"/>
      <c r="K134" s="16"/>
      <c r="L134" s="16">
        <v>4230000</v>
      </c>
      <c r="M134" s="16"/>
      <c r="N134" s="16"/>
      <c r="O134" s="16"/>
      <c r="P134" s="23"/>
      <c r="Q134" s="16"/>
      <c r="R134" s="16"/>
      <c r="S134" s="16"/>
      <c r="T134" s="16"/>
      <c r="U134" s="16"/>
      <c r="V134" s="16"/>
      <c r="W134" s="16"/>
    </row>
    <row r="135" ht="18.75" customHeight="1" spans="1:23">
      <c r="A135" s="59" t="s">
        <v>65</v>
      </c>
      <c r="B135" s="8" t="s">
        <v>353</v>
      </c>
      <c r="C135" s="9" t="s">
        <v>249</v>
      </c>
      <c r="D135" s="8" t="s">
        <v>136</v>
      </c>
      <c r="E135" s="8" t="s">
        <v>137</v>
      </c>
      <c r="F135" s="8" t="s">
        <v>250</v>
      </c>
      <c r="G135" s="8" t="s">
        <v>251</v>
      </c>
      <c r="H135" s="16">
        <v>2436480</v>
      </c>
      <c r="I135" s="16">
        <v>2436480</v>
      </c>
      <c r="J135" s="16"/>
      <c r="K135" s="16"/>
      <c r="L135" s="16">
        <v>2436480</v>
      </c>
      <c r="M135" s="16"/>
      <c r="N135" s="16"/>
      <c r="O135" s="16"/>
      <c r="P135" s="23"/>
      <c r="Q135" s="16"/>
      <c r="R135" s="16"/>
      <c r="S135" s="16"/>
      <c r="T135" s="16"/>
      <c r="U135" s="16"/>
      <c r="V135" s="16"/>
      <c r="W135" s="16"/>
    </row>
    <row r="136" ht="18.75" customHeight="1" spans="1:23">
      <c r="A136" s="59" t="s">
        <v>65</v>
      </c>
      <c r="B136" s="8" t="s">
        <v>354</v>
      </c>
      <c r="C136" s="9" t="s">
        <v>253</v>
      </c>
      <c r="D136" s="8" t="s">
        <v>136</v>
      </c>
      <c r="E136" s="8" t="s">
        <v>137</v>
      </c>
      <c r="F136" s="8" t="s">
        <v>254</v>
      </c>
      <c r="G136" s="8" t="s">
        <v>255</v>
      </c>
      <c r="H136" s="16">
        <v>184320.12</v>
      </c>
      <c r="I136" s="16">
        <v>184320.12</v>
      </c>
      <c r="J136" s="16"/>
      <c r="K136" s="16"/>
      <c r="L136" s="16">
        <v>184320.12</v>
      </c>
      <c r="M136" s="16"/>
      <c r="N136" s="16"/>
      <c r="O136" s="16"/>
      <c r="P136" s="23"/>
      <c r="Q136" s="16"/>
      <c r="R136" s="16"/>
      <c r="S136" s="16"/>
      <c r="T136" s="16"/>
      <c r="U136" s="16"/>
      <c r="V136" s="16"/>
      <c r="W136" s="16"/>
    </row>
    <row r="137" ht="18.75" customHeight="1" spans="1:23">
      <c r="A137" s="59" t="s">
        <v>65</v>
      </c>
      <c r="B137" s="8" t="s">
        <v>354</v>
      </c>
      <c r="C137" s="9" t="s">
        <v>253</v>
      </c>
      <c r="D137" s="8" t="s">
        <v>166</v>
      </c>
      <c r="E137" s="8" t="s">
        <v>167</v>
      </c>
      <c r="F137" s="8" t="s">
        <v>256</v>
      </c>
      <c r="G137" s="8" t="s">
        <v>257</v>
      </c>
      <c r="H137" s="16">
        <v>2949121.92</v>
      </c>
      <c r="I137" s="16">
        <v>2949121.92</v>
      </c>
      <c r="J137" s="16"/>
      <c r="K137" s="16"/>
      <c r="L137" s="16">
        <v>2949121.92</v>
      </c>
      <c r="M137" s="16"/>
      <c r="N137" s="16"/>
      <c r="O137" s="16"/>
      <c r="P137" s="23"/>
      <c r="Q137" s="16"/>
      <c r="R137" s="16"/>
      <c r="S137" s="16"/>
      <c r="T137" s="16"/>
      <c r="U137" s="16"/>
      <c r="V137" s="16"/>
      <c r="W137" s="16"/>
    </row>
    <row r="138" ht="18.75" customHeight="1" spans="1:23">
      <c r="A138" s="59" t="s">
        <v>65</v>
      </c>
      <c r="B138" s="8" t="s">
        <v>354</v>
      </c>
      <c r="C138" s="9" t="s">
        <v>253</v>
      </c>
      <c r="D138" s="8" t="s">
        <v>178</v>
      </c>
      <c r="E138" s="8" t="s">
        <v>179</v>
      </c>
      <c r="F138" s="8" t="s">
        <v>258</v>
      </c>
      <c r="G138" s="8" t="s">
        <v>259</v>
      </c>
      <c r="H138" s="16">
        <v>1529857</v>
      </c>
      <c r="I138" s="16">
        <v>1529857</v>
      </c>
      <c r="J138" s="16"/>
      <c r="K138" s="16"/>
      <c r="L138" s="16">
        <v>1529857</v>
      </c>
      <c r="M138" s="16"/>
      <c r="N138" s="16"/>
      <c r="O138" s="16"/>
      <c r="P138" s="23"/>
      <c r="Q138" s="16"/>
      <c r="R138" s="16"/>
      <c r="S138" s="16"/>
      <c r="T138" s="16"/>
      <c r="U138" s="16"/>
      <c r="V138" s="16"/>
      <c r="W138" s="16"/>
    </row>
    <row r="139" ht="18.75" customHeight="1" spans="1:23">
      <c r="A139" s="59" t="s">
        <v>65</v>
      </c>
      <c r="B139" s="8" t="s">
        <v>354</v>
      </c>
      <c r="C139" s="9" t="s">
        <v>253</v>
      </c>
      <c r="D139" s="8" t="s">
        <v>180</v>
      </c>
      <c r="E139" s="8" t="s">
        <v>181</v>
      </c>
      <c r="F139" s="8" t="s">
        <v>260</v>
      </c>
      <c r="G139" s="8" t="s">
        <v>261</v>
      </c>
      <c r="H139" s="16">
        <v>160001.64</v>
      </c>
      <c r="I139" s="16">
        <v>160001.64</v>
      </c>
      <c r="J139" s="16"/>
      <c r="K139" s="16"/>
      <c r="L139" s="16">
        <v>160001.64</v>
      </c>
      <c r="M139" s="16"/>
      <c r="N139" s="16"/>
      <c r="O139" s="16"/>
      <c r="P139" s="23"/>
      <c r="Q139" s="16"/>
      <c r="R139" s="16"/>
      <c r="S139" s="16"/>
      <c r="T139" s="16"/>
      <c r="U139" s="16"/>
      <c r="V139" s="16"/>
      <c r="W139" s="16"/>
    </row>
    <row r="140" ht="18.75" customHeight="1" spans="1:23">
      <c r="A140" s="59" t="s">
        <v>65</v>
      </c>
      <c r="B140" s="8" t="s">
        <v>354</v>
      </c>
      <c r="C140" s="9" t="s">
        <v>253</v>
      </c>
      <c r="D140" s="8" t="s">
        <v>180</v>
      </c>
      <c r="E140" s="8" t="s">
        <v>181</v>
      </c>
      <c r="F140" s="8" t="s">
        <v>260</v>
      </c>
      <c r="G140" s="8" t="s">
        <v>261</v>
      </c>
      <c r="H140" s="16">
        <v>739123.68</v>
      </c>
      <c r="I140" s="16">
        <v>739123.68</v>
      </c>
      <c r="J140" s="16"/>
      <c r="K140" s="16"/>
      <c r="L140" s="16">
        <v>739123.68</v>
      </c>
      <c r="M140" s="16"/>
      <c r="N140" s="16"/>
      <c r="O140" s="16"/>
      <c r="P140" s="23"/>
      <c r="Q140" s="16"/>
      <c r="R140" s="16"/>
      <c r="S140" s="16"/>
      <c r="T140" s="16"/>
      <c r="U140" s="16"/>
      <c r="V140" s="16"/>
      <c r="W140" s="16"/>
    </row>
    <row r="141" ht="18.75" customHeight="1" spans="1:23">
      <c r="A141" s="59" t="s">
        <v>65</v>
      </c>
      <c r="B141" s="8" t="s">
        <v>354</v>
      </c>
      <c r="C141" s="9" t="s">
        <v>253</v>
      </c>
      <c r="D141" s="8" t="s">
        <v>182</v>
      </c>
      <c r="E141" s="8" t="s">
        <v>183</v>
      </c>
      <c r="F141" s="8" t="s">
        <v>254</v>
      </c>
      <c r="G141" s="8" t="s">
        <v>255</v>
      </c>
      <c r="H141" s="16">
        <v>58982.44</v>
      </c>
      <c r="I141" s="16">
        <v>58982.44</v>
      </c>
      <c r="J141" s="16"/>
      <c r="K141" s="16"/>
      <c r="L141" s="16">
        <v>58982.44</v>
      </c>
      <c r="M141" s="16"/>
      <c r="N141" s="16"/>
      <c r="O141" s="16"/>
      <c r="P141" s="23"/>
      <c r="Q141" s="16"/>
      <c r="R141" s="16"/>
      <c r="S141" s="16"/>
      <c r="T141" s="16"/>
      <c r="U141" s="16"/>
      <c r="V141" s="16"/>
      <c r="W141" s="16"/>
    </row>
    <row r="142" ht="18.75" customHeight="1" spans="1:23">
      <c r="A142" s="59" t="s">
        <v>65</v>
      </c>
      <c r="B142" s="8" t="s">
        <v>354</v>
      </c>
      <c r="C142" s="9" t="s">
        <v>253</v>
      </c>
      <c r="D142" s="8" t="s">
        <v>182</v>
      </c>
      <c r="E142" s="8" t="s">
        <v>183</v>
      </c>
      <c r="F142" s="8" t="s">
        <v>254</v>
      </c>
      <c r="G142" s="8" t="s">
        <v>255</v>
      </c>
      <c r="H142" s="16">
        <v>49773</v>
      </c>
      <c r="I142" s="16">
        <v>49773</v>
      </c>
      <c r="J142" s="16"/>
      <c r="K142" s="16"/>
      <c r="L142" s="16">
        <v>49773</v>
      </c>
      <c r="M142" s="16"/>
      <c r="N142" s="16"/>
      <c r="O142" s="16"/>
      <c r="P142" s="23"/>
      <c r="Q142" s="16"/>
      <c r="R142" s="16"/>
      <c r="S142" s="16"/>
      <c r="T142" s="16"/>
      <c r="U142" s="16"/>
      <c r="V142" s="16"/>
      <c r="W142" s="16"/>
    </row>
    <row r="143" ht="18.75" customHeight="1" spans="1:23">
      <c r="A143" s="59" t="s">
        <v>65</v>
      </c>
      <c r="B143" s="8" t="s">
        <v>354</v>
      </c>
      <c r="C143" s="9" t="s">
        <v>253</v>
      </c>
      <c r="D143" s="8" t="s">
        <v>182</v>
      </c>
      <c r="E143" s="8" t="s">
        <v>183</v>
      </c>
      <c r="F143" s="8" t="s">
        <v>254</v>
      </c>
      <c r="G143" s="8" t="s">
        <v>255</v>
      </c>
      <c r="H143" s="16">
        <v>16591</v>
      </c>
      <c r="I143" s="16">
        <v>16591</v>
      </c>
      <c r="J143" s="16"/>
      <c r="K143" s="16"/>
      <c r="L143" s="16">
        <v>16591</v>
      </c>
      <c r="M143" s="16"/>
      <c r="N143" s="16"/>
      <c r="O143" s="16"/>
      <c r="P143" s="23"/>
      <c r="Q143" s="16"/>
      <c r="R143" s="16"/>
      <c r="S143" s="16"/>
      <c r="T143" s="16"/>
      <c r="U143" s="16"/>
      <c r="V143" s="16"/>
      <c r="W143" s="16"/>
    </row>
    <row r="144" ht="18.75" customHeight="1" spans="1:23">
      <c r="A144" s="59" t="s">
        <v>65</v>
      </c>
      <c r="B144" s="8" t="s">
        <v>355</v>
      </c>
      <c r="C144" s="9" t="s">
        <v>195</v>
      </c>
      <c r="D144" s="8" t="s">
        <v>194</v>
      </c>
      <c r="E144" s="8" t="s">
        <v>195</v>
      </c>
      <c r="F144" s="8" t="s">
        <v>263</v>
      </c>
      <c r="G144" s="8" t="s">
        <v>195</v>
      </c>
      <c r="H144" s="16">
        <v>2123268</v>
      </c>
      <c r="I144" s="16">
        <v>2123268</v>
      </c>
      <c r="J144" s="16"/>
      <c r="K144" s="16"/>
      <c r="L144" s="16">
        <v>2123268</v>
      </c>
      <c r="M144" s="16"/>
      <c r="N144" s="16"/>
      <c r="O144" s="16"/>
      <c r="P144" s="23"/>
      <c r="Q144" s="16"/>
      <c r="R144" s="16"/>
      <c r="S144" s="16"/>
      <c r="T144" s="16"/>
      <c r="U144" s="16"/>
      <c r="V144" s="16"/>
      <c r="W144" s="16"/>
    </row>
    <row r="145" ht="18.75" customHeight="1" spans="1:23">
      <c r="A145" s="59" t="s">
        <v>65</v>
      </c>
      <c r="B145" s="8" t="s">
        <v>356</v>
      </c>
      <c r="C145" s="9" t="s">
        <v>265</v>
      </c>
      <c r="D145" s="8" t="s">
        <v>164</v>
      </c>
      <c r="E145" s="8" t="s">
        <v>165</v>
      </c>
      <c r="F145" s="8" t="s">
        <v>266</v>
      </c>
      <c r="G145" s="8" t="s">
        <v>267</v>
      </c>
      <c r="H145" s="16">
        <v>676800</v>
      </c>
      <c r="I145" s="16">
        <v>676800</v>
      </c>
      <c r="J145" s="16"/>
      <c r="K145" s="16"/>
      <c r="L145" s="16">
        <v>676800</v>
      </c>
      <c r="M145" s="16"/>
      <c r="N145" s="16"/>
      <c r="O145" s="16"/>
      <c r="P145" s="23"/>
      <c r="Q145" s="16"/>
      <c r="R145" s="16"/>
      <c r="S145" s="16"/>
      <c r="T145" s="16"/>
      <c r="U145" s="16"/>
      <c r="V145" s="16"/>
      <c r="W145" s="16"/>
    </row>
    <row r="146" ht="18.75" customHeight="1" spans="1:23">
      <c r="A146" s="59" t="s">
        <v>65</v>
      </c>
      <c r="B146" s="8" t="s">
        <v>357</v>
      </c>
      <c r="C146" s="9" t="s">
        <v>277</v>
      </c>
      <c r="D146" s="8" t="s">
        <v>136</v>
      </c>
      <c r="E146" s="8" t="s">
        <v>137</v>
      </c>
      <c r="F146" s="8" t="s">
        <v>278</v>
      </c>
      <c r="G146" s="8" t="s">
        <v>277</v>
      </c>
      <c r="H146" s="16">
        <v>84600</v>
      </c>
      <c r="I146" s="16">
        <v>84600</v>
      </c>
      <c r="J146" s="16"/>
      <c r="K146" s="16"/>
      <c r="L146" s="16">
        <v>84600</v>
      </c>
      <c r="M146" s="16"/>
      <c r="N146" s="16"/>
      <c r="O146" s="16"/>
      <c r="P146" s="23"/>
      <c r="Q146" s="16"/>
      <c r="R146" s="16"/>
      <c r="S146" s="16"/>
      <c r="T146" s="16"/>
      <c r="U146" s="16"/>
      <c r="V146" s="16"/>
      <c r="W146" s="16"/>
    </row>
    <row r="147" ht="18.75" customHeight="1" spans="1:23">
      <c r="A147" s="59" t="s">
        <v>65</v>
      </c>
      <c r="B147" s="8" t="s">
        <v>358</v>
      </c>
      <c r="C147" s="9" t="s">
        <v>300</v>
      </c>
      <c r="D147" s="8" t="s">
        <v>136</v>
      </c>
      <c r="E147" s="8" t="s">
        <v>137</v>
      </c>
      <c r="F147" s="8" t="s">
        <v>250</v>
      </c>
      <c r="G147" s="8" t="s">
        <v>251</v>
      </c>
      <c r="H147" s="16">
        <v>1861200</v>
      </c>
      <c r="I147" s="16">
        <v>1861200</v>
      </c>
      <c r="J147" s="16"/>
      <c r="K147" s="16"/>
      <c r="L147" s="16">
        <v>1861200</v>
      </c>
      <c r="M147" s="16"/>
      <c r="N147" s="16"/>
      <c r="O147" s="16"/>
      <c r="P147" s="23"/>
      <c r="Q147" s="16"/>
      <c r="R147" s="16"/>
      <c r="S147" s="16"/>
      <c r="T147" s="16"/>
      <c r="U147" s="16"/>
      <c r="V147" s="16"/>
      <c r="W147" s="16"/>
    </row>
    <row r="148" ht="18.75" customHeight="1" spans="1:23">
      <c r="A148" s="59" t="s">
        <v>65</v>
      </c>
      <c r="B148" s="8" t="s">
        <v>358</v>
      </c>
      <c r="C148" s="9" t="s">
        <v>300</v>
      </c>
      <c r="D148" s="8" t="s">
        <v>136</v>
      </c>
      <c r="E148" s="8" t="s">
        <v>137</v>
      </c>
      <c r="F148" s="8" t="s">
        <v>250</v>
      </c>
      <c r="G148" s="8" t="s">
        <v>251</v>
      </c>
      <c r="H148" s="16">
        <v>676800</v>
      </c>
      <c r="I148" s="16">
        <v>676800</v>
      </c>
      <c r="J148" s="16"/>
      <c r="K148" s="16"/>
      <c r="L148" s="16">
        <v>676800</v>
      </c>
      <c r="M148" s="16"/>
      <c r="N148" s="16"/>
      <c r="O148" s="16"/>
      <c r="P148" s="23"/>
      <c r="Q148" s="16"/>
      <c r="R148" s="16"/>
      <c r="S148" s="16"/>
      <c r="T148" s="16"/>
      <c r="U148" s="16"/>
      <c r="V148" s="16"/>
      <c r="W148" s="16"/>
    </row>
    <row r="149" ht="18.75" customHeight="1" spans="1:23">
      <c r="A149" s="59" t="s">
        <v>65</v>
      </c>
      <c r="B149" s="8" t="s">
        <v>359</v>
      </c>
      <c r="C149" s="9" t="s">
        <v>328</v>
      </c>
      <c r="D149" s="8" t="s">
        <v>136</v>
      </c>
      <c r="E149" s="8" t="s">
        <v>137</v>
      </c>
      <c r="F149" s="8" t="s">
        <v>303</v>
      </c>
      <c r="G149" s="8" t="s">
        <v>304</v>
      </c>
      <c r="H149" s="16">
        <v>93000</v>
      </c>
      <c r="I149" s="16">
        <v>93000</v>
      </c>
      <c r="J149" s="16"/>
      <c r="K149" s="16"/>
      <c r="L149" s="16">
        <v>93000</v>
      </c>
      <c r="M149" s="16"/>
      <c r="N149" s="16"/>
      <c r="O149" s="16"/>
      <c r="P149" s="23"/>
      <c r="Q149" s="16"/>
      <c r="R149" s="16"/>
      <c r="S149" s="16"/>
      <c r="T149" s="16"/>
      <c r="U149" s="16"/>
      <c r="V149" s="16"/>
      <c r="W149" s="16"/>
    </row>
    <row r="150" ht="18.75" customHeight="1" spans="1:23">
      <c r="A150" s="59" t="s">
        <v>65</v>
      </c>
      <c r="B150" s="8" t="s">
        <v>360</v>
      </c>
      <c r="C150" s="9" t="s">
        <v>308</v>
      </c>
      <c r="D150" s="8" t="s">
        <v>136</v>
      </c>
      <c r="E150" s="8" t="s">
        <v>137</v>
      </c>
      <c r="F150" s="8" t="s">
        <v>291</v>
      </c>
      <c r="G150" s="8" t="s">
        <v>292</v>
      </c>
      <c r="H150" s="16">
        <v>183300</v>
      </c>
      <c r="I150" s="16">
        <v>183300</v>
      </c>
      <c r="J150" s="16"/>
      <c r="K150" s="16"/>
      <c r="L150" s="16">
        <v>183300</v>
      </c>
      <c r="M150" s="16"/>
      <c r="N150" s="16"/>
      <c r="O150" s="16"/>
      <c r="P150" s="23"/>
      <c r="Q150" s="16"/>
      <c r="R150" s="16"/>
      <c r="S150" s="16"/>
      <c r="T150" s="16"/>
      <c r="U150" s="16"/>
      <c r="V150" s="16"/>
      <c r="W150" s="16"/>
    </row>
    <row r="151" ht="18.75" customHeight="1" spans="1:23">
      <c r="A151" s="59" t="s">
        <v>65</v>
      </c>
      <c r="B151" s="8" t="s">
        <v>361</v>
      </c>
      <c r="C151" s="9" t="s">
        <v>302</v>
      </c>
      <c r="D151" s="8" t="s">
        <v>136</v>
      </c>
      <c r="E151" s="8" t="s">
        <v>137</v>
      </c>
      <c r="F151" s="8" t="s">
        <v>303</v>
      </c>
      <c r="G151" s="8" t="s">
        <v>304</v>
      </c>
      <c r="H151" s="16">
        <v>846000</v>
      </c>
      <c r="I151" s="16">
        <v>846000</v>
      </c>
      <c r="J151" s="16"/>
      <c r="K151" s="16"/>
      <c r="L151" s="16">
        <v>846000</v>
      </c>
      <c r="M151" s="16"/>
      <c r="N151" s="16"/>
      <c r="O151" s="16"/>
      <c r="P151" s="23"/>
      <c r="Q151" s="16"/>
      <c r="R151" s="16"/>
      <c r="S151" s="16"/>
      <c r="T151" s="16"/>
      <c r="U151" s="16"/>
      <c r="V151" s="16"/>
      <c r="W151" s="16"/>
    </row>
    <row r="152" ht="18.75" customHeight="1" spans="1:23">
      <c r="A152" s="59" t="s">
        <v>65</v>
      </c>
      <c r="B152" s="8" t="s">
        <v>362</v>
      </c>
      <c r="C152" s="9" t="s">
        <v>363</v>
      </c>
      <c r="D152" s="8" t="s">
        <v>136</v>
      </c>
      <c r="E152" s="8" t="s">
        <v>137</v>
      </c>
      <c r="F152" s="8" t="s">
        <v>303</v>
      </c>
      <c r="G152" s="8" t="s">
        <v>304</v>
      </c>
      <c r="H152" s="16">
        <v>339248</v>
      </c>
      <c r="I152" s="16"/>
      <c r="J152" s="16"/>
      <c r="K152" s="16"/>
      <c r="L152" s="16"/>
      <c r="M152" s="16"/>
      <c r="N152" s="16"/>
      <c r="O152" s="16"/>
      <c r="P152" s="23"/>
      <c r="Q152" s="16">
        <v>339248</v>
      </c>
      <c r="R152" s="16"/>
      <c r="S152" s="16"/>
      <c r="T152" s="16"/>
      <c r="U152" s="16"/>
      <c r="V152" s="16"/>
      <c r="W152" s="16"/>
    </row>
    <row r="153" ht="18.75" customHeight="1" spans="1:23">
      <c r="A153" s="59" t="s">
        <v>67</v>
      </c>
      <c r="B153" s="8" t="s">
        <v>364</v>
      </c>
      <c r="C153" s="9" t="s">
        <v>249</v>
      </c>
      <c r="D153" s="8" t="s">
        <v>134</v>
      </c>
      <c r="E153" s="8" t="s">
        <v>135</v>
      </c>
      <c r="F153" s="8" t="s">
        <v>242</v>
      </c>
      <c r="G153" s="8" t="s">
        <v>243</v>
      </c>
      <c r="H153" s="16">
        <v>4668108</v>
      </c>
      <c r="I153" s="16">
        <v>4668108</v>
      </c>
      <c r="J153" s="16"/>
      <c r="K153" s="16"/>
      <c r="L153" s="16">
        <v>4668108</v>
      </c>
      <c r="M153" s="16"/>
      <c r="N153" s="16"/>
      <c r="O153" s="16"/>
      <c r="P153" s="23"/>
      <c r="Q153" s="16"/>
      <c r="R153" s="16"/>
      <c r="S153" s="16"/>
      <c r="T153" s="16"/>
      <c r="U153" s="16"/>
      <c r="V153" s="16"/>
      <c r="W153" s="16"/>
    </row>
    <row r="154" ht="18.75" customHeight="1" spans="1:23">
      <c r="A154" s="59" t="s">
        <v>67</v>
      </c>
      <c r="B154" s="8" t="s">
        <v>364</v>
      </c>
      <c r="C154" s="9" t="s">
        <v>249</v>
      </c>
      <c r="D154" s="8" t="s">
        <v>134</v>
      </c>
      <c r="E154" s="8" t="s">
        <v>135</v>
      </c>
      <c r="F154" s="8" t="s">
        <v>244</v>
      </c>
      <c r="G154" s="8" t="s">
        <v>245</v>
      </c>
      <c r="H154" s="16">
        <v>272280</v>
      </c>
      <c r="I154" s="16">
        <v>272280</v>
      </c>
      <c r="J154" s="16"/>
      <c r="K154" s="16"/>
      <c r="L154" s="16">
        <v>272280</v>
      </c>
      <c r="M154" s="16"/>
      <c r="N154" s="16"/>
      <c r="O154" s="16"/>
      <c r="P154" s="23"/>
      <c r="Q154" s="16"/>
      <c r="R154" s="16"/>
      <c r="S154" s="16"/>
      <c r="T154" s="16"/>
      <c r="U154" s="16"/>
      <c r="V154" s="16"/>
      <c r="W154" s="16"/>
    </row>
    <row r="155" ht="18.75" customHeight="1" spans="1:23">
      <c r="A155" s="59" t="s">
        <v>67</v>
      </c>
      <c r="B155" s="8" t="s">
        <v>364</v>
      </c>
      <c r="C155" s="9" t="s">
        <v>249</v>
      </c>
      <c r="D155" s="8" t="s">
        <v>134</v>
      </c>
      <c r="E155" s="8" t="s">
        <v>135</v>
      </c>
      <c r="F155" s="8" t="s">
        <v>244</v>
      </c>
      <c r="G155" s="8" t="s">
        <v>245</v>
      </c>
      <c r="H155" s="16">
        <v>462000</v>
      </c>
      <c r="I155" s="16">
        <v>462000</v>
      </c>
      <c r="J155" s="16"/>
      <c r="K155" s="16"/>
      <c r="L155" s="16">
        <v>462000</v>
      </c>
      <c r="M155" s="16"/>
      <c r="N155" s="16"/>
      <c r="O155" s="16"/>
      <c r="P155" s="23"/>
      <c r="Q155" s="16"/>
      <c r="R155" s="16"/>
      <c r="S155" s="16"/>
      <c r="T155" s="16"/>
      <c r="U155" s="16"/>
      <c r="V155" s="16"/>
      <c r="W155" s="16"/>
    </row>
    <row r="156" ht="18.75" customHeight="1" spans="1:23">
      <c r="A156" s="59" t="s">
        <v>67</v>
      </c>
      <c r="B156" s="8" t="s">
        <v>364</v>
      </c>
      <c r="C156" s="9" t="s">
        <v>249</v>
      </c>
      <c r="D156" s="8" t="s">
        <v>134</v>
      </c>
      <c r="E156" s="8" t="s">
        <v>135</v>
      </c>
      <c r="F156" s="8" t="s">
        <v>250</v>
      </c>
      <c r="G156" s="8" t="s">
        <v>251</v>
      </c>
      <c r="H156" s="16">
        <v>1319880</v>
      </c>
      <c r="I156" s="16">
        <v>1319880</v>
      </c>
      <c r="J156" s="16"/>
      <c r="K156" s="16"/>
      <c r="L156" s="16">
        <v>1319880</v>
      </c>
      <c r="M156" s="16"/>
      <c r="N156" s="16"/>
      <c r="O156" s="16"/>
      <c r="P156" s="23"/>
      <c r="Q156" s="16"/>
      <c r="R156" s="16"/>
      <c r="S156" s="16"/>
      <c r="T156" s="16"/>
      <c r="U156" s="16"/>
      <c r="V156" s="16"/>
      <c r="W156" s="16"/>
    </row>
    <row r="157" ht="18.75" customHeight="1" spans="1:23">
      <c r="A157" s="59" t="s">
        <v>67</v>
      </c>
      <c r="B157" s="8" t="s">
        <v>364</v>
      </c>
      <c r="C157" s="9" t="s">
        <v>249</v>
      </c>
      <c r="D157" s="8" t="s">
        <v>134</v>
      </c>
      <c r="E157" s="8" t="s">
        <v>135</v>
      </c>
      <c r="F157" s="8" t="s">
        <v>250</v>
      </c>
      <c r="G157" s="8" t="s">
        <v>251</v>
      </c>
      <c r="H157" s="16">
        <v>2310000</v>
      </c>
      <c r="I157" s="16">
        <v>2310000</v>
      </c>
      <c r="J157" s="16"/>
      <c r="K157" s="16"/>
      <c r="L157" s="16">
        <v>2310000</v>
      </c>
      <c r="M157" s="16"/>
      <c r="N157" s="16"/>
      <c r="O157" s="16"/>
      <c r="P157" s="23"/>
      <c r="Q157" s="16"/>
      <c r="R157" s="16"/>
      <c r="S157" s="16"/>
      <c r="T157" s="16"/>
      <c r="U157" s="16"/>
      <c r="V157" s="16"/>
      <c r="W157" s="16"/>
    </row>
    <row r="158" ht="18.75" customHeight="1" spans="1:23">
      <c r="A158" s="59" t="s">
        <v>67</v>
      </c>
      <c r="B158" s="8" t="s">
        <v>365</v>
      </c>
      <c r="C158" s="9" t="s">
        <v>253</v>
      </c>
      <c r="D158" s="8" t="s">
        <v>134</v>
      </c>
      <c r="E158" s="8" t="s">
        <v>135</v>
      </c>
      <c r="F158" s="8" t="s">
        <v>254</v>
      </c>
      <c r="G158" s="8" t="s">
        <v>255</v>
      </c>
      <c r="H158" s="16">
        <v>99551.16</v>
      </c>
      <c r="I158" s="16">
        <v>99551.16</v>
      </c>
      <c r="J158" s="16"/>
      <c r="K158" s="16"/>
      <c r="L158" s="16">
        <v>99551.16</v>
      </c>
      <c r="M158" s="16"/>
      <c r="N158" s="16"/>
      <c r="O158" s="16"/>
      <c r="P158" s="23"/>
      <c r="Q158" s="16"/>
      <c r="R158" s="16"/>
      <c r="S158" s="16"/>
      <c r="T158" s="16"/>
      <c r="U158" s="16"/>
      <c r="V158" s="16"/>
      <c r="W158" s="16"/>
    </row>
    <row r="159" ht="18.75" customHeight="1" spans="1:23">
      <c r="A159" s="59" t="s">
        <v>67</v>
      </c>
      <c r="B159" s="8" t="s">
        <v>365</v>
      </c>
      <c r="C159" s="9" t="s">
        <v>253</v>
      </c>
      <c r="D159" s="8" t="s">
        <v>166</v>
      </c>
      <c r="E159" s="8" t="s">
        <v>167</v>
      </c>
      <c r="F159" s="8" t="s">
        <v>256</v>
      </c>
      <c r="G159" s="8" t="s">
        <v>257</v>
      </c>
      <c r="H159" s="16">
        <v>1592818.56</v>
      </c>
      <c r="I159" s="16">
        <v>1592818.56</v>
      </c>
      <c r="J159" s="16"/>
      <c r="K159" s="16"/>
      <c r="L159" s="16">
        <v>1592818.56</v>
      </c>
      <c r="M159" s="16"/>
      <c r="N159" s="16"/>
      <c r="O159" s="16"/>
      <c r="P159" s="23"/>
      <c r="Q159" s="16"/>
      <c r="R159" s="16"/>
      <c r="S159" s="16"/>
      <c r="T159" s="16"/>
      <c r="U159" s="16"/>
      <c r="V159" s="16"/>
      <c r="W159" s="16"/>
    </row>
    <row r="160" ht="18.75" customHeight="1" spans="1:23">
      <c r="A160" s="59" t="s">
        <v>67</v>
      </c>
      <c r="B160" s="8" t="s">
        <v>365</v>
      </c>
      <c r="C160" s="9" t="s">
        <v>253</v>
      </c>
      <c r="D160" s="8" t="s">
        <v>178</v>
      </c>
      <c r="E160" s="8" t="s">
        <v>179</v>
      </c>
      <c r="F160" s="8" t="s">
        <v>258</v>
      </c>
      <c r="G160" s="8" t="s">
        <v>259</v>
      </c>
      <c r="H160" s="16">
        <v>826274.63</v>
      </c>
      <c r="I160" s="16">
        <v>826274.63</v>
      </c>
      <c r="J160" s="16"/>
      <c r="K160" s="16"/>
      <c r="L160" s="16">
        <v>826274.63</v>
      </c>
      <c r="M160" s="16"/>
      <c r="N160" s="16"/>
      <c r="O160" s="16"/>
      <c r="P160" s="23"/>
      <c r="Q160" s="16"/>
      <c r="R160" s="16"/>
      <c r="S160" s="16"/>
      <c r="T160" s="16"/>
      <c r="U160" s="16"/>
      <c r="V160" s="16"/>
      <c r="W160" s="16"/>
    </row>
    <row r="161" ht="18.75" customHeight="1" spans="1:23">
      <c r="A161" s="59" t="s">
        <v>67</v>
      </c>
      <c r="B161" s="8" t="s">
        <v>365</v>
      </c>
      <c r="C161" s="9" t="s">
        <v>253</v>
      </c>
      <c r="D161" s="8" t="s">
        <v>180</v>
      </c>
      <c r="E161" s="8" t="s">
        <v>181</v>
      </c>
      <c r="F161" s="8" t="s">
        <v>260</v>
      </c>
      <c r="G161" s="8" t="s">
        <v>261</v>
      </c>
      <c r="H161" s="16">
        <v>399200.15</v>
      </c>
      <c r="I161" s="16">
        <v>399200.15</v>
      </c>
      <c r="J161" s="16"/>
      <c r="K161" s="16"/>
      <c r="L161" s="16">
        <v>399200.15</v>
      </c>
      <c r="M161" s="16"/>
      <c r="N161" s="16"/>
      <c r="O161" s="16"/>
      <c r="P161" s="23"/>
      <c r="Q161" s="16"/>
      <c r="R161" s="16"/>
      <c r="S161" s="16"/>
      <c r="T161" s="16"/>
      <c r="U161" s="16"/>
      <c r="V161" s="16"/>
      <c r="W161" s="16"/>
    </row>
    <row r="162" ht="18.75" customHeight="1" spans="1:23">
      <c r="A162" s="59" t="s">
        <v>67</v>
      </c>
      <c r="B162" s="8" t="s">
        <v>365</v>
      </c>
      <c r="C162" s="9" t="s">
        <v>253</v>
      </c>
      <c r="D162" s="8" t="s">
        <v>180</v>
      </c>
      <c r="E162" s="8" t="s">
        <v>181</v>
      </c>
      <c r="F162" s="8" t="s">
        <v>260</v>
      </c>
      <c r="G162" s="8" t="s">
        <v>261</v>
      </c>
      <c r="H162" s="16">
        <v>153092.48</v>
      </c>
      <c r="I162" s="16">
        <v>153092.48</v>
      </c>
      <c r="J162" s="16"/>
      <c r="K162" s="16"/>
      <c r="L162" s="16">
        <v>153092.48</v>
      </c>
      <c r="M162" s="16"/>
      <c r="N162" s="16"/>
      <c r="O162" s="16"/>
      <c r="P162" s="23"/>
      <c r="Q162" s="16"/>
      <c r="R162" s="16"/>
      <c r="S162" s="16"/>
      <c r="T162" s="16"/>
      <c r="U162" s="16"/>
      <c r="V162" s="16"/>
      <c r="W162" s="16"/>
    </row>
    <row r="163" ht="18.75" customHeight="1" spans="1:23">
      <c r="A163" s="59" t="s">
        <v>67</v>
      </c>
      <c r="B163" s="8" t="s">
        <v>365</v>
      </c>
      <c r="C163" s="9" t="s">
        <v>253</v>
      </c>
      <c r="D163" s="8" t="s">
        <v>182</v>
      </c>
      <c r="E163" s="8" t="s">
        <v>183</v>
      </c>
      <c r="F163" s="8" t="s">
        <v>254</v>
      </c>
      <c r="G163" s="8" t="s">
        <v>255</v>
      </c>
      <c r="H163" s="16">
        <v>15179</v>
      </c>
      <c r="I163" s="16">
        <v>15179</v>
      </c>
      <c r="J163" s="16"/>
      <c r="K163" s="16"/>
      <c r="L163" s="16">
        <v>15179</v>
      </c>
      <c r="M163" s="16"/>
      <c r="N163" s="16"/>
      <c r="O163" s="16"/>
      <c r="P163" s="23"/>
      <c r="Q163" s="16"/>
      <c r="R163" s="16"/>
      <c r="S163" s="16"/>
      <c r="T163" s="16"/>
      <c r="U163" s="16"/>
      <c r="V163" s="16"/>
      <c r="W163" s="16"/>
    </row>
    <row r="164" ht="18.75" customHeight="1" spans="1:23">
      <c r="A164" s="59" t="s">
        <v>67</v>
      </c>
      <c r="B164" s="8" t="s">
        <v>365</v>
      </c>
      <c r="C164" s="9" t="s">
        <v>253</v>
      </c>
      <c r="D164" s="8" t="s">
        <v>182</v>
      </c>
      <c r="E164" s="8" t="s">
        <v>183</v>
      </c>
      <c r="F164" s="8" t="s">
        <v>254</v>
      </c>
      <c r="G164" s="8" t="s">
        <v>255</v>
      </c>
      <c r="H164" s="16">
        <v>31856.37</v>
      </c>
      <c r="I164" s="16">
        <v>31856.37</v>
      </c>
      <c r="J164" s="16"/>
      <c r="K164" s="16"/>
      <c r="L164" s="16">
        <v>31856.37</v>
      </c>
      <c r="M164" s="16"/>
      <c r="N164" s="16"/>
      <c r="O164" s="16"/>
      <c r="P164" s="23"/>
      <c r="Q164" s="16"/>
      <c r="R164" s="16"/>
      <c r="S164" s="16"/>
      <c r="T164" s="16"/>
      <c r="U164" s="16"/>
      <c r="V164" s="16"/>
      <c r="W164" s="16"/>
    </row>
    <row r="165" ht="18.75" customHeight="1" spans="1:23">
      <c r="A165" s="59" t="s">
        <v>67</v>
      </c>
      <c r="B165" s="8" t="s">
        <v>365</v>
      </c>
      <c r="C165" s="9" t="s">
        <v>253</v>
      </c>
      <c r="D165" s="8" t="s">
        <v>182</v>
      </c>
      <c r="E165" s="8" t="s">
        <v>183</v>
      </c>
      <c r="F165" s="8" t="s">
        <v>254</v>
      </c>
      <c r="G165" s="8" t="s">
        <v>255</v>
      </c>
      <c r="H165" s="16">
        <v>27181</v>
      </c>
      <c r="I165" s="16">
        <v>27181</v>
      </c>
      <c r="J165" s="16"/>
      <c r="K165" s="16"/>
      <c r="L165" s="16">
        <v>27181</v>
      </c>
      <c r="M165" s="16"/>
      <c r="N165" s="16"/>
      <c r="O165" s="16"/>
      <c r="P165" s="23"/>
      <c r="Q165" s="16"/>
      <c r="R165" s="16"/>
      <c r="S165" s="16"/>
      <c r="T165" s="16"/>
      <c r="U165" s="16"/>
      <c r="V165" s="16"/>
      <c r="W165" s="16"/>
    </row>
    <row r="166" ht="18.75" customHeight="1" spans="1:23">
      <c r="A166" s="59" t="s">
        <v>67</v>
      </c>
      <c r="B166" s="8" t="s">
        <v>366</v>
      </c>
      <c r="C166" s="9" t="s">
        <v>195</v>
      </c>
      <c r="D166" s="8" t="s">
        <v>194</v>
      </c>
      <c r="E166" s="8" t="s">
        <v>195</v>
      </c>
      <c r="F166" s="8" t="s">
        <v>263</v>
      </c>
      <c r="G166" s="8" t="s">
        <v>195</v>
      </c>
      <c r="H166" s="16">
        <v>1117392</v>
      </c>
      <c r="I166" s="16">
        <v>1117392</v>
      </c>
      <c r="J166" s="16"/>
      <c r="K166" s="16"/>
      <c r="L166" s="16">
        <v>1117392</v>
      </c>
      <c r="M166" s="16"/>
      <c r="N166" s="16"/>
      <c r="O166" s="16"/>
      <c r="P166" s="23"/>
      <c r="Q166" s="16"/>
      <c r="R166" s="16"/>
      <c r="S166" s="16"/>
      <c r="T166" s="16"/>
      <c r="U166" s="16"/>
      <c r="V166" s="16"/>
      <c r="W166" s="16"/>
    </row>
    <row r="167" ht="18.75" customHeight="1" spans="1:23">
      <c r="A167" s="59" t="s">
        <v>67</v>
      </c>
      <c r="B167" s="8" t="s">
        <v>367</v>
      </c>
      <c r="C167" s="9" t="s">
        <v>265</v>
      </c>
      <c r="D167" s="8" t="s">
        <v>164</v>
      </c>
      <c r="E167" s="8" t="s">
        <v>165</v>
      </c>
      <c r="F167" s="8" t="s">
        <v>266</v>
      </c>
      <c r="G167" s="8" t="s">
        <v>267</v>
      </c>
      <c r="H167" s="16">
        <v>619200</v>
      </c>
      <c r="I167" s="16">
        <v>619200</v>
      </c>
      <c r="J167" s="16"/>
      <c r="K167" s="16"/>
      <c r="L167" s="16">
        <v>619200</v>
      </c>
      <c r="M167" s="16"/>
      <c r="N167" s="16"/>
      <c r="O167" s="16"/>
      <c r="P167" s="23"/>
      <c r="Q167" s="16"/>
      <c r="R167" s="16"/>
      <c r="S167" s="16"/>
      <c r="T167" s="16"/>
      <c r="U167" s="16"/>
      <c r="V167" s="16"/>
      <c r="W167" s="16"/>
    </row>
    <row r="168" ht="18.75" customHeight="1" spans="1:23">
      <c r="A168" s="59" t="s">
        <v>67</v>
      </c>
      <c r="B168" s="8" t="s">
        <v>367</v>
      </c>
      <c r="C168" s="9" t="s">
        <v>265</v>
      </c>
      <c r="D168" s="8" t="s">
        <v>164</v>
      </c>
      <c r="E168" s="8" t="s">
        <v>165</v>
      </c>
      <c r="F168" s="8" t="s">
        <v>266</v>
      </c>
      <c r="G168" s="8" t="s">
        <v>267</v>
      </c>
      <c r="H168" s="16">
        <v>24000</v>
      </c>
      <c r="I168" s="16">
        <v>24000</v>
      </c>
      <c r="J168" s="16"/>
      <c r="K168" s="16"/>
      <c r="L168" s="16">
        <v>24000</v>
      </c>
      <c r="M168" s="16"/>
      <c r="N168" s="16"/>
      <c r="O168" s="16"/>
      <c r="P168" s="23"/>
      <c r="Q168" s="16"/>
      <c r="R168" s="16"/>
      <c r="S168" s="16"/>
      <c r="T168" s="16"/>
      <c r="U168" s="16"/>
      <c r="V168" s="16"/>
      <c r="W168" s="16"/>
    </row>
    <row r="169" ht="18.75" customHeight="1" spans="1:23">
      <c r="A169" s="59" t="s">
        <v>67</v>
      </c>
      <c r="B169" s="8" t="s">
        <v>368</v>
      </c>
      <c r="C169" s="9" t="s">
        <v>277</v>
      </c>
      <c r="D169" s="8" t="s">
        <v>134</v>
      </c>
      <c r="E169" s="8" t="s">
        <v>135</v>
      </c>
      <c r="F169" s="8" t="s">
        <v>278</v>
      </c>
      <c r="G169" s="8" t="s">
        <v>277</v>
      </c>
      <c r="H169" s="16">
        <v>46200</v>
      </c>
      <c r="I169" s="16">
        <v>46200</v>
      </c>
      <c r="J169" s="16"/>
      <c r="K169" s="16"/>
      <c r="L169" s="16">
        <v>46200</v>
      </c>
      <c r="M169" s="16"/>
      <c r="N169" s="16"/>
      <c r="O169" s="16"/>
      <c r="P169" s="23"/>
      <c r="Q169" s="16"/>
      <c r="R169" s="16"/>
      <c r="S169" s="16"/>
      <c r="T169" s="16"/>
      <c r="U169" s="16"/>
      <c r="V169" s="16"/>
      <c r="W169" s="16"/>
    </row>
    <row r="170" ht="18.75" customHeight="1" spans="1:23">
      <c r="A170" s="59" t="s">
        <v>67</v>
      </c>
      <c r="B170" s="8" t="s">
        <v>369</v>
      </c>
      <c r="C170" s="9" t="s">
        <v>302</v>
      </c>
      <c r="D170" s="8" t="s">
        <v>134</v>
      </c>
      <c r="E170" s="8" t="s">
        <v>135</v>
      </c>
      <c r="F170" s="8" t="s">
        <v>303</v>
      </c>
      <c r="G170" s="8" t="s">
        <v>304</v>
      </c>
      <c r="H170" s="16">
        <v>462000</v>
      </c>
      <c r="I170" s="16">
        <v>462000</v>
      </c>
      <c r="J170" s="16"/>
      <c r="K170" s="16"/>
      <c r="L170" s="16">
        <v>462000</v>
      </c>
      <c r="M170" s="16"/>
      <c r="N170" s="16"/>
      <c r="O170" s="16"/>
      <c r="P170" s="23"/>
      <c r="Q170" s="16"/>
      <c r="R170" s="16"/>
      <c r="S170" s="16"/>
      <c r="T170" s="16"/>
      <c r="U170" s="16"/>
      <c r="V170" s="16"/>
      <c r="W170" s="16"/>
    </row>
    <row r="171" ht="18.75" customHeight="1" spans="1:23">
      <c r="A171" s="59" t="s">
        <v>67</v>
      </c>
      <c r="B171" s="8" t="s">
        <v>370</v>
      </c>
      <c r="C171" s="9" t="s">
        <v>300</v>
      </c>
      <c r="D171" s="8" t="s">
        <v>134</v>
      </c>
      <c r="E171" s="8" t="s">
        <v>135</v>
      </c>
      <c r="F171" s="8" t="s">
        <v>250</v>
      </c>
      <c r="G171" s="8" t="s">
        <v>251</v>
      </c>
      <c r="H171" s="16">
        <v>1016400</v>
      </c>
      <c r="I171" s="16">
        <v>1016400</v>
      </c>
      <c r="J171" s="16"/>
      <c r="K171" s="16"/>
      <c r="L171" s="16">
        <v>1016400</v>
      </c>
      <c r="M171" s="16"/>
      <c r="N171" s="16"/>
      <c r="O171" s="16"/>
      <c r="P171" s="23"/>
      <c r="Q171" s="16"/>
      <c r="R171" s="16"/>
      <c r="S171" s="16"/>
      <c r="T171" s="16"/>
      <c r="U171" s="16"/>
      <c r="V171" s="16"/>
      <c r="W171" s="16"/>
    </row>
    <row r="172" ht="18.75" customHeight="1" spans="1:23">
      <c r="A172" s="59" t="s">
        <v>67</v>
      </c>
      <c r="B172" s="8" t="s">
        <v>370</v>
      </c>
      <c r="C172" s="9" t="s">
        <v>300</v>
      </c>
      <c r="D172" s="8" t="s">
        <v>134</v>
      </c>
      <c r="E172" s="8" t="s">
        <v>135</v>
      </c>
      <c r="F172" s="8" t="s">
        <v>250</v>
      </c>
      <c r="G172" s="8" t="s">
        <v>251</v>
      </c>
      <c r="H172" s="16">
        <v>369600</v>
      </c>
      <c r="I172" s="16">
        <v>369600</v>
      </c>
      <c r="J172" s="16"/>
      <c r="K172" s="16"/>
      <c r="L172" s="16">
        <v>369600</v>
      </c>
      <c r="M172" s="16"/>
      <c r="N172" s="16"/>
      <c r="O172" s="16"/>
      <c r="P172" s="23"/>
      <c r="Q172" s="16"/>
      <c r="R172" s="16"/>
      <c r="S172" s="16"/>
      <c r="T172" s="16"/>
      <c r="U172" s="16"/>
      <c r="V172" s="16"/>
      <c r="W172" s="16"/>
    </row>
    <row r="173" ht="18.75" customHeight="1" spans="1:23">
      <c r="A173" s="59" t="s">
        <v>67</v>
      </c>
      <c r="B173" s="8" t="s">
        <v>371</v>
      </c>
      <c r="C173" s="9" t="s">
        <v>328</v>
      </c>
      <c r="D173" s="8" t="s">
        <v>134</v>
      </c>
      <c r="E173" s="8" t="s">
        <v>135</v>
      </c>
      <c r="F173" s="8" t="s">
        <v>303</v>
      </c>
      <c r="G173" s="8" t="s">
        <v>304</v>
      </c>
      <c r="H173" s="16">
        <v>37200</v>
      </c>
      <c r="I173" s="16">
        <v>37200</v>
      </c>
      <c r="J173" s="16"/>
      <c r="K173" s="16"/>
      <c r="L173" s="16">
        <v>37200</v>
      </c>
      <c r="M173" s="16"/>
      <c r="N173" s="16"/>
      <c r="O173" s="16"/>
      <c r="P173" s="23"/>
      <c r="Q173" s="16"/>
      <c r="R173" s="16"/>
      <c r="S173" s="16"/>
      <c r="T173" s="16"/>
      <c r="U173" s="16"/>
      <c r="V173" s="16"/>
      <c r="W173" s="16"/>
    </row>
    <row r="174" ht="18.75" customHeight="1" spans="1:23">
      <c r="A174" s="59" t="s">
        <v>67</v>
      </c>
      <c r="B174" s="8" t="s">
        <v>372</v>
      </c>
      <c r="C174" s="9" t="s">
        <v>308</v>
      </c>
      <c r="D174" s="8" t="s">
        <v>134</v>
      </c>
      <c r="E174" s="8" t="s">
        <v>135</v>
      </c>
      <c r="F174" s="8" t="s">
        <v>291</v>
      </c>
      <c r="G174" s="8" t="s">
        <v>292</v>
      </c>
      <c r="H174" s="16">
        <v>100100</v>
      </c>
      <c r="I174" s="16">
        <v>100100</v>
      </c>
      <c r="J174" s="16"/>
      <c r="K174" s="16"/>
      <c r="L174" s="16">
        <v>100100</v>
      </c>
      <c r="M174" s="16"/>
      <c r="N174" s="16"/>
      <c r="O174" s="16"/>
      <c r="P174" s="23"/>
      <c r="Q174" s="16"/>
      <c r="R174" s="16"/>
      <c r="S174" s="16"/>
      <c r="T174" s="16"/>
      <c r="U174" s="16"/>
      <c r="V174" s="16"/>
      <c r="W174" s="16"/>
    </row>
    <row r="175" ht="18.75" customHeight="1" spans="1:23">
      <c r="A175" s="59" t="s">
        <v>69</v>
      </c>
      <c r="B175" s="8" t="s">
        <v>373</v>
      </c>
      <c r="C175" s="9" t="s">
        <v>249</v>
      </c>
      <c r="D175" s="8" t="s">
        <v>134</v>
      </c>
      <c r="E175" s="8" t="s">
        <v>135</v>
      </c>
      <c r="F175" s="8" t="s">
        <v>242</v>
      </c>
      <c r="G175" s="8" t="s">
        <v>243</v>
      </c>
      <c r="H175" s="16">
        <v>6673392</v>
      </c>
      <c r="I175" s="16">
        <v>6673392</v>
      </c>
      <c r="J175" s="16"/>
      <c r="K175" s="16"/>
      <c r="L175" s="16">
        <v>6673392</v>
      </c>
      <c r="M175" s="16"/>
      <c r="N175" s="16"/>
      <c r="O175" s="16"/>
      <c r="P175" s="23"/>
      <c r="Q175" s="16"/>
      <c r="R175" s="16"/>
      <c r="S175" s="16"/>
      <c r="T175" s="16"/>
      <c r="U175" s="16"/>
      <c r="V175" s="16"/>
      <c r="W175" s="16"/>
    </row>
    <row r="176" ht="18.75" customHeight="1" spans="1:23">
      <c r="A176" s="59" t="s">
        <v>69</v>
      </c>
      <c r="B176" s="8" t="s">
        <v>373</v>
      </c>
      <c r="C176" s="9" t="s">
        <v>249</v>
      </c>
      <c r="D176" s="8" t="s">
        <v>134</v>
      </c>
      <c r="E176" s="8" t="s">
        <v>135</v>
      </c>
      <c r="F176" s="8" t="s">
        <v>244</v>
      </c>
      <c r="G176" s="8" t="s">
        <v>245</v>
      </c>
      <c r="H176" s="16">
        <v>588000</v>
      </c>
      <c r="I176" s="16">
        <v>588000</v>
      </c>
      <c r="J176" s="16"/>
      <c r="K176" s="16"/>
      <c r="L176" s="16">
        <v>588000</v>
      </c>
      <c r="M176" s="16"/>
      <c r="N176" s="16"/>
      <c r="O176" s="16"/>
      <c r="P176" s="23"/>
      <c r="Q176" s="16"/>
      <c r="R176" s="16"/>
      <c r="S176" s="16"/>
      <c r="T176" s="16"/>
      <c r="U176" s="16"/>
      <c r="V176" s="16"/>
      <c r="W176" s="16"/>
    </row>
    <row r="177" ht="18.75" customHeight="1" spans="1:23">
      <c r="A177" s="59" t="s">
        <v>69</v>
      </c>
      <c r="B177" s="8" t="s">
        <v>373</v>
      </c>
      <c r="C177" s="9" t="s">
        <v>249</v>
      </c>
      <c r="D177" s="8" t="s">
        <v>134</v>
      </c>
      <c r="E177" s="8" t="s">
        <v>135</v>
      </c>
      <c r="F177" s="8" t="s">
        <v>244</v>
      </c>
      <c r="G177" s="8" t="s">
        <v>245</v>
      </c>
      <c r="H177" s="16">
        <v>361320</v>
      </c>
      <c r="I177" s="16">
        <v>361320</v>
      </c>
      <c r="J177" s="16"/>
      <c r="K177" s="16"/>
      <c r="L177" s="16">
        <v>361320</v>
      </c>
      <c r="M177" s="16"/>
      <c r="N177" s="16"/>
      <c r="O177" s="16"/>
      <c r="P177" s="23"/>
      <c r="Q177" s="16"/>
      <c r="R177" s="16"/>
      <c r="S177" s="16"/>
      <c r="T177" s="16"/>
      <c r="U177" s="16"/>
      <c r="V177" s="16"/>
      <c r="W177" s="16"/>
    </row>
    <row r="178" ht="18.75" customHeight="1" spans="1:23">
      <c r="A178" s="59" t="s">
        <v>69</v>
      </c>
      <c r="B178" s="8" t="s">
        <v>373</v>
      </c>
      <c r="C178" s="9" t="s">
        <v>249</v>
      </c>
      <c r="D178" s="8" t="s">
        <v>134</v>
      </c>
      <c r="E178" s="8" t="s">
        <v>135</v>
      </c>
      <c r="F178" s="8" t="s">
        <v>250</v>
      </c>
      <c r="G178" s="8" t="s">
        <v>251</v>
      </c>
      <c r="H178" s="16">
        <v>2940000</v>
      </c>
      <c r="I178" s="16">
        <v>2940000</v>
      </c>
      <c r="J178" s="16"/>
      <c r="K178" s="16"/>
      <c r="L178" s="16">
        <v>2940000</v>
      </c>
      <c r="M178" s="16"/>
      <c r="N178" s="16"/>
      <c r="O178" s="16"/>
      <c r="P178" s="23"/>
      <c r="Q178" s="16"/>
      <c r="R178" s="16"/>
      <c r="S178" s="16"/>
      <c r="T178" s="16"/>
      <c r="U178" s="16"/>
      <c r="V178" s="16"/>
      <c r="W178" s="16"/>
    </row>
    <row r="179" ht="18.75" customHeight="1" spans="1:23">
      <c r="A179" s="59" t="s">
        <v>69</v>
      </c>
      <c r="B179" s="8" t="s">
        <v>373</v>
      </c>
      <c r="C179" s="9" t="s">
        <v>249</v>
      </c>
      <c r="D179" s="8" t="s">
        <v>134</v>
      </c>
      <c r="E179" s="8" t="s">
        <v>135</v>
      </c>
      <c r="F179" s="8" t="s">
        <v>250</v>
      </c>
      <c r="G179" s="8" t="s">
        <v>251</v>
      </c>
      <c r="H179" s="16">
        <v>1712280</v>
      </c>
      <c r="I179" s="16">
        <v>1712280</v>
      </c>
      <c r="J179" s="16"/>
      <c r="K179" s="16"/>
      <c r="L179" s="16">
        <v>1712280</v>
      </c>
      <c r="M179" s="16"/>
      <c r="N179" s="16"/>
      <c r="O179" s="16"/>
      <c r="P179" s="23"/>
      <c r="Q179" s="16"/>
      <c r="R179" s="16"/>
      <c r="S179" s="16"/>
      <c r="T179" s="16"/>
      <c r="U179" s="16"/>
      <c r="V179" s="16"/>
      <c r="W179" s="16"/>
    </row>
    <row r="180" ht="18.75" customHeight="1" spans="1:23">
      <c r="A180" s="59" t="s">
        <v>69</v>
      </c>
      <c r="B180" s="8" t="s">
        <v>374</v>
      </c>
      <c r="C180" s="9" t="s">
        <v>253</v>
      </c>
      <c r="D180" s="8" t="s">
        <v>134</v>
      </c>
      <c r="E180" s="8" t="s">
        <v>135</v>
      </c>
      <c r="F180" s="8" t="s">
        <v>254</v>
      </c>
      <c r="G180" s="8" t="s">
        <v>255</v>
      </c>
      <c r="H180" s="16">
        <v>134504.64</v>
      </c>
      <c r="I180" s="16">
        <v>134504.64</v>
      </c>
      <c r="J180" s="16"/>
      <c r="K180" s="16"/>
      <c r="L180" s="16">
        <v>134504.64</v>
      </c>
      <c r="M180" s="16"/>
      <c r="N180" s="16"/>
      <c r="O180" s="16"/>
      <c r="P180" s="23"/>
      <c r="Q180" s="16"/>
      <c r="R180" s="16"/>
      <c r="S180" s="16"/>
      <c r="T180" s="16"/>
      <c r="U180" s="16"/>
      <c r="V180" s="16"/>
      <c r="W180" s="16"/>
    </row>
    <row r="181" ht="18.75" customHeight="1" spans="1:23">
      <c r="A181" s="59" t="s">
        <v>69</v>
      </c>
      <c r="B181" s="8" t="s">
        <v>374</v>
      </c>
      <c r="C181" s="9" t="s">
        <v>253</v>
      </c>
      <c r="D181" s="8" t="s">
        <v>166</v>
      </c>
      <c r="E181" s="8" t="s">
        <v>167</v>
      </c>
      <c r="F181" s="8" t="s">
        <v>256</v>
      </c>
      <c r="G181" s="8" t="s">
        <v>257</v>
      </c>
      <c r="H181" s="16">
        <v>2152074.24</v>
      </c>
      <c r="I181" s="16">
        <v>2152074.24</v>
      </c>
      <c r="J181" s="16"/>
      <c r="K181" s="16"/>
      <c r="L181" s="16">
        <v>2152074.24</v>
      </c>
      <c r="M181" s="16"/>
      <c r="N181" s="16"/>
      <c r="O181" s="16"/>
      <c r="P181" s="23"/>
      <c r="Q181" s="16"/>
      <c r="R181" s="16"/>
      <c r="S181" s="16"/>
      <c r="T181" s="16"/>
      <c r="U181" s="16"/>
      <c r="V181" s="16"/>
      <c r="W181" s="16"/>
    </row>
    <row r="182" ht="18.75" customHeight="1" spans="1:23">
      <c r="A182" s="59" t="s">
        <v>69</v>
      </c>
      <c r="B182" s="8" t="s">
        <v>374</v>
      </c>
      <c r="C182" s="9" t="s">
        <v>253</v>
      </c>
      <c r="D182" s="8" t="s">
        <v>178</v>
      </c>
      <c r="E182" s="8" t="s">
        <v>179</v>
      </c>
      <c r="F182" s="8" t="s">
        <v>258</v>
      </c>
      <c r="G182" s="8" t="s">
        <v>259</v>
      </c>
      <c r="H182" s="16">
        <v>1116388.51</v>
      </c>
      <c r="I182" s="16">
        <v>1116388.51</v>
      </c>
      <c r="J182" s="16"/>
      <c r="K182" s="16"/>
      <c r="L182" s="16">
        <v>1116388.51</v>
      </c>
      <c r="M182" s="16"/>
      <c r="N182" s="16"/>
      <c r="O182" s="16"/>
      <c r="P182" s="23"/>
      <c r="Q182" s="16"/>
      <c r="R182" s="16"/>
      <c r="S182" s="16"/>
      <c r="T182" s="16"/>
      <c r="U182" s="16"/>
      <c r="V182" s="16"/>
      <c r="W182" s="16"/>
    </row>
    <row r="183" ht="18.75" customHeight="1" spans="1:23">
      <c r="A183" s="59" t="s">
        <v>69</v>
      </c>
      <c r="B183" s="8" t="s">
        <v>374</v>
      </c>
      <c r="C183" s="9" t="s">
        <v>253</v>
      </c>
      <c r="D183" s="8" t="s">
        <v>180</v>
      </c>
      <c r="E183" s="8" t="s">
        <v>181</v>
      </c>
      <c r="F183" s="8" t="s">
        <v>260</v>
      </c>
      <c r="G183" s="8" t="s">
        <v>261</v>
      </c>
      <c r="H183" s="16">
        <v>539363.61</v>
      </c>
      <c r="I183" s="16">
        <v>539363.61</v>
      </c>
      <c r="J183" s="16"/>
      <c r="K183" s="16"/>
      <c r="L183" s="16">
        <v>539363.61</v>
      </c>
      <c r="M183" s="16"/>
      <c r="N183" s="16"/>
      <c r="O183" s="16"/>
      <c r="P183" s="23"/>
      <c r="Q183" s="16"/>
      <c r="R183" s="16"/>
      <c r="S183" s="16"/>
      <c r="T183" s="16"/>
      <c r="U183" s="16"/>
      <c r="V183" s="16"/>
      <c r="W183" s="16"/>
    </row>
    <row r="184" ht="18.75" customHeight="1" spans="1:23">
      <c r="A184" s="59" t="s">
        <v>69</v>
      </c>
      <c r="B184" s="8" t="s">
        <v>374</v>
      </c>
      <c r="C184" s="9" t="s">
        <v>253</v>
      </c>
      <c r="D184" s="8" t="s">
        <v>180</v>
      </c>
      <c r="E184" s="8" t="s">
        <v>181</v>
      </c>
      <c r="F184" s="8" t="s">
        <v>260</v>
      </c>
      <c r="G184" s="8" t="s">
        <v>261</v>
      </c>
      <c r="H184" s="16">
        <v>161492.17</v>
      </c>
      <c r="I184" s="16">
        <v>161492.17</v>
      </c>
      <c r="J184" s="16"/>
      <c r="K184" s="16"/>
      <c r="L184" s="16">
        <v>161492.17</v>
      </c>
      <c r="M184" s="16"/>
      <c r="N184" s="16"/>
      <c r="O184" s="16"/>
      <c r="P184" s="23"/>
      <c r="Q184" s="16"/>
      <c r="R184" s="16"/>
      <c r="S184" s="16"/>
      <c r="T184" s="16"/>
      <c r="U184" s="16"/>
      <c r="V184" s="16"/>
      <c r="W184" s="16"/>
    </row>
    <row r="185" ht="18.75" customHeight="1" spans="1:23">
      <c r="A185" s="59" t="s">
        <v>69</v>
      </c>
      <c r="B185" s="8" t="s">
        <v>374</v>
      </c>
      <c r="C185" s="9" t="s">
        <v>253</v>
      </c>
      <c r="D185" s="8" t="s">
        <v>182</v>
      </c>
      <c r="E185" s="8" t="s">
        <v>183</v>
      </c>
      <c r="F185" s="8" t="s">
        <v>254</v>
      </c>
      <c r="G185" s="8" t="s">
        <v>255</v>
      </c>
      <c r="H185" s="16">
        <v>43041.48</v>
      </c>
      <c r="I185" s="16">
        <v>43041.48</v>
      </c>
      <c r="J185" s="16"/>
      <c r="K185" s="16"/>
      <c r="L185" s="16">
        <v>43041.48</v>
      </c>
      <c r="M185" s="16"/>
      <c r="N185" s="16"/>
      <c r="O185" s="16"/>
      <c r="P185" s="23"/>
      <c r="Q185" s="16"/>
      <c r="R185" s="16"/>
      <c r="S185" s="16"/>
      <c r="T185" s="16"/>
      <c r="U185" s="16"/>
      <c r="V185" s="16"/>
      <c r="W185" s="16"/>
    </row>
    <row r="186" ht="18.75" customHeight="1" spans="1:23">
      <c r="A186" s="59" t="s">
        <v>69</v>
      </c>
      <c r="B186" s="8" t="s">
        <v>374</v>
      </c>
      <c r="C186" s="9" t="s">
        <v>253</v>
      </c>
      <c r="D186" s="8" t="s">
        <v>182</v>
      </c>
      <c r="E186" s="8" t="s">
        <v>183</v>
      </c>
      <c r="F186" s="8" t="s">
        <v>254</v>
      </c>
      <c r="G186" s="8" t="s">
        <v>255</v>
      </c>
      <c r="H186" s="16">
        <v>15885</v>
      </c>
      <c r="I186" s="16">
        <v>15885</v>
      </c>
      <c r="J186" s="16"/>
      <c r="K186" s="16"/>
      <c r="L186" s="16">
        <v>15885</v>
      </c>
      <c r="M186" s="16"/>
      <c r="N186" s="16"/>
      <c r="O186" s="16"/>
      <c r="P186" s="23"/>
      <c r="Q186" s="16"/>
      <c r="R186" s="16"/>
      <c r="S186" s="16"/>
      <c r="T186" s="16"/>
      <c r="U186" s="16"/>
      <c r="V186" s="16"/>
      <c r="W186" s="16"/>
    </row>
    <row r="187" ht="18.75" customHeight="1" spans="1:23">
      <c r="A187" s="59" t="s">
        <v>69</v>
      </c>
      <c r="B187" s="8" t="s">
        <v>374</v>
      </c>
      <c r="C187" s="9" t="s">
        <v>253</v>
      </c>
      <c r="D187" s="8" t="s">
        <v>182</v>
      </c>
      <c r="E187" s="8" t="s">
        <v>183</v>
      </c>
      <c r="F187" s="8" t="s">
        <v>254</v>
      </c>
      <c r="G187" s="8" t="s">
        <v>255</v>
      </c>
      <c r="H187" s="16">
        <v>34594</v>
      </c>
      <c r="I187" s="16">
        <v>34594</v>
      </c>
      <c r="J187" s="16"/>
      <c r="K187" s="16"/>
      <c r="L187" s="16">
        <v>34594</v>
      </c>
      <c r="M187" s="16"/>
      <c r="N187" s="16"/>
      <c r="O187" s="16"/>
      <c r="P187" s="23"/>
      <c r="Q187" s="16"/>
      <c r="R187" s="16"/>
      <c r="S187" s="16"/>
      <c r="T187" s="16"/>
      <c r="U187" s="16"/>
      <c r="V187" s="16"/>
      <c r="W187" s="16"/>
    </row>
    <row r="188" ht="18.75" customHeight="1" spans="1:23">
      <c r="A188" s="59" t="s">
        <v>69</v>
      </c>
      <c r="B188" s="8" t="s">
        <v>375</v>
      </c>
      <c r="C188" s="9" t="s">
        <v>195</v>
      </c>
      <c r="D188" s="8" t="s">
        <v>194</v>
      </c>
      <c r="E188" s="8" t="s">
        <v>195</v>
      </c>
      <c r="F188" s="8" t="s">
        <v>263</v>
      </c>
      <c r="G188" s="8" t="s">
        <v>195</v>
      </c>
      <c r="H188" s="16">
        <v>1514304</v>
      </c>
      <c r="I188" s="16">
        <v>1514304</v>
      </c>
      <c r="J188" s="16"/>
      <c r="K188" s="16"/>
      <c r="L188" s="16">
        <v>1514304</v>
      </c>
      <c r="M188" s="16"/>
      <c r="N188" s="16"/>
      <c r="O188" s="16"/>
      <c r="P188" s="23"/>
      <c r="Q188" s="16"/>
      <c r="R188" s="16"/>
      <c r="S188" s="16"/>
      <c r="T188" s="16"/>
      <c r="U188" s="16"/>
      <c r="V188" s="16"/>
      <c r="W188" s="16"/>
    </row>
    <row r="189" ht="18.75" customHeight="1" spans="1:23">
      <c r="A189" s="59" t="s">
        <v>69</v>
      </c>
      <c r="B189" s="8" t="s">
        <v>376</v>
      </c>
      <c r="C189" s="9" t="s">
        <v>265</v>
      </c>
      <c r="D189" s="8" t="s">
        <v>164</v>
      </c>
      <c r="E189" s="8" t="s">
        <v>165</v>
      </c>
      <c r="F189" s="8" t="s">
        <v>266</v>
      </c>
      <c r="G189" s="8" t="s">
        <v>267</v>
      </c>
      <c r="H189" s="16">
        <v>648000</v>
      </c>
      <c r="I189" s="16">
        <v>648000</v>
      </c>
      <c r="J189" s="16"/>
      <c r="K189" s="16"/>
      <c r="L189" s="16">
        <v>648000</v>
      </c>
      <c r="M189" s="16"/>
      <c r="N189" s="16"/>
      <c r="O189" s="16"/>
      <c r="P189" s="23"/>
      <c r="Q189" s="16"/>
      <c r="R189" s="16"/>
      <c r="S189" s="16"/>
      <c r="T189" s="16"/>
      <c r="U189" s="16"/>
      <c r="V189" s="16"/>
      <c r="W189" s="16"/>
    </row>
    <row r="190" ht="18.75" customHeight="1" spans="1:23">
      <c r="A190" s="59" t="s">
        <v>69</v>
      </c>
      <c r="B190" s="8" t="s">
        <v>377</v>
      </c>
      <c r="C190" s="9" t="s">
        <v>277</v>
      </c>
      <c r="D190" s="8" t="s">
        <v>134</v>
      </c>
      <c r="E190" s="8" t="s">
        <v>135</v>
      </c>
      <c r="F190" s="8" t="s">
        <v>278</v>
      </c>
      <c r="G190" s="8" t="s">
        <v>277</v>
      </c>
      <c r="H190" s="16">
        <v>58800</v>
      </c>
      <c r="I190" s="16">
        <v>58800</v>
      </c>
      <c r="J190" s="16"/>
      <c r="K190" s="16"/>
      <c r="L190" s="16">
        <v>58800</v>
      </c>
      <c r="M190" s="16"/>
      <c r="N190" s="16"/>
      <c r="O190" s="16"/>
      <c r="P190" s="23"/>
      <c r="Q190" s="16"/>
      <c r="R190" s="16"/>
      <c r="S190" s="16"/>
      <c r="T190" s="16"/>
      <c r="U190" s="16"/>
      <c r="V190" s="16"/>
      <c r="W190" s="16"/>
    </row>
    <row r="191" ht="18.75" customHeight="1" spans="1:23">
      <c r="A191" s="59" t="s">
        <v>69</v>
      </c>
      <c r="B191" s="8" t="s">
        <v>378</v>
      </c>
      <c r="C191" s="9" t="s">
        <v>302</v>
      </c>
      <c r="D191" s="8" t="s">
        <v>134</v>
      </c>
      <c r="E191" s="8" t="s">
        <v>135</v>
      </c>
      <c r="F191" s="8" t="s">
        <v>303</v>
      </c>
      <c r="G191" s="8" t="s">
        <v>304</v>
      </c>
      <c r="H191" s="16">
        <v>588000</v>
      </c>
      <c r="I191" s="16">
        <v>588000</v>
      </c>
      <c r="J191" s="16"/>
      <c r="K191" s="16"/>
      <c r="L191" s="16">
        <v>588000</v>
      </c>
      <c r="M191" s="16"/>
      <c r="N191" s="16"/>
      <c r="O191" s="16"/>
      <c r="P191" s="23"/>
      <c r="Q191" s="16"/>
      <c r="R191" s="16"/>
      <c r="S191" s="16"/>
      <c r="T191" s="16"/>
      <c r="U191" s="16"/>
      <c r="V191" s="16"/>
      <c r="W191" s="16"/>
    </row>
    <row r="192" ht="18.75" customHeight="1" spans="1:23">
      <c r="A192" s="59" t="s">
        <v>69</v>
      </c>
      <c r="B192" s="8" t="s">
        <v>379</v>
      </c>
      <c r="C192" s="9" t="s">
        <v>300</v>
      </c>
      <c r="D192" s="8" t="s">
        <v>134</v>
      </c>
      <c r="E192" s="8" t="s">
        <v>135</v>
      </c>
      <c r="F192" s="8" t="s">
        <v>250</v>
      </c>
      <c r="G192" s="8" t="s">
        <v>251</v>
      </c>
      <c r="H192" s="16">
        <v>1293600</v>
      </c>
      <c r="I192" s="16">
        <v>1293600</v>
      </c>
      <c r="J192" s="16"/>
      <c r="K192" s="16"/>
      <c r="L192" s="16">
        <v>1293600</v>
      </c>
      <c r="M192" s="16"/>
      <c r="N192" s="16"/>
      <c r="O192" s="16"/>
      <c r="P192" s="23"/>
      <c r="Q192" s="16"/>
      <c r="R192" s="16"/>
      <c r="S192" s="16"/>
      <c r="T192" s="16"/>
      <c r="U192" s="16"/>
      <c r="V192" s="16"/>
      <c r="W192" s="16"/>
    </row>
    <row r="193" ht="18.75" customHeight="1" spans="1:23">
      <c r="A193" s="59" t="s">
        <v>69</v>
      </c>
      <c r="B193" s="8" t="s">
        <v>379</v>
      </c>
      <c r="C193" s="9" t="s">
        <v>300</v>
      </c>
      <c r="D193" s="8" t="s">
        <v>134</v>
      </c>
      <c r="E193" s="8" t="s">
        <v>135</v>
      </c>
      <c r="F193" s="8" t="s">
        <v>250</v>
      </c>
      <c r="G193" s="8" t="s">
        <v>251</v>
      </c>
      <c r="H193" s="16">
        <v>470400</v>
      </c>
      <c r="I193" s="16">
        <v>470400</v>
      </c>
      <c r="J193" s="16"/>
      <c r="K193" s="16"/>
      <c r="L193" s="16">
        <v>470400</v>
      </c>
      <c r="M193" s="16"/>
      <c r="N193" s="16"/>
      <c r="O193" s="16"/>
      <c r="P193" s="23"/>
      <c r="Q193" s="16"/>
      <c r="R193" s="16"/>
      <c r="S193" s="16"/>
      <c r="T193" s="16"/>
      <c r="U193" s="16"/>
      <c r="V193" s="16"/>
      <c r="W193" s="16"/>
    </row>
    <row r="194" ht="18.75" customHeight="1" spans="1:23">
      <c r="A194" s="59" t="s">
        <v>69</v>
      </c>
      <c r="B194" s="8" t="s">
        <v>380</v>
      </c>
      <c r="C194" s="9" t="s">
        <v>308</v>
      </c>
      <c r="D194" s="8" t="s">
        <v>134</v>
      </c>
      <c r="E194" s="8" t="s">
        <v>135</v>
      </c>
      <c r="F194" s="8" t="s">
        <v>291</v>
      </c>
      <c r="G194" s="8" t="s">
        <v>292</v>
      </c>
      <c r="H194" s="16">
        <v>127400</v>
      </c>
      <c r="I194" s="16">
        <v>127400</v>
      </c>
      <c r="J194" s="16"/>
      <c r="K194" s="16"/>
      <c r="L194" s="16">
        <v>127400</v>
      </c>
      <c r="M194" s="16"/>
      <c r="N194" s="16"/>
      <c r="O194" s="16"/>
      <c r="P194" s="23"/>
      <c r="Q194" s="16"/>
      <c r="R194" s="16"/>
      <c r="S194" s="16"/>
      <c r="T194" s="16"/>
      <c r="U194" s="16"/>
      <c r="V194" s="16"/>
      <c r="W194" s="16"/>
    </row>
    <row r="195" ht="18.75" customHeight="1" spans="1:23">
      <c r="A195" s="59" t="s">
        <v>69</v>
      </c>
      <c r="B195" s="8" t="s">
        <v>381</v>
      </c>
      <c r="C195" s="9" t="s">
        <v>328</v>
      </c>
      <c r="D195" s="8" t="s">
        <v>134</v>
      </c>
      <c r="E195" s="8" t="s">
        <v>135</v>
      </c>
      <c r="F195" s="8" t="s">
        <v>303</v>
      </c>
      <c r="G195" s="8" t="s">
        <v>304</v>
      </c>
      <c r="H195" s="16">
        <v>74400</v>
      </c>
      <c r="I195" s="16">
        <v>74400</v>
      </c>
      <c r="J195" s="16"/>
      <c r="K195" s="16"/>
      <c r="L195" s="16">
        <v>74400</v>
      </c>
      <c r="M195" s="16"/>
      <c r="N195" s="16"/>
      <c r="O195" s="16"/>
      <c r="P195" s="23"/>
      <c r="Q195" s="16"/>
      <c r="R195" s="16"/>
      <c r="S195" s="16"/>
      <c r="T195" s="16"/>
      <c r="U195" s="16"/>
      <c r="V195" s="16"/>
      <c r="W195" s="16"/>
    </row>
    <row r="196" ht="18.75" customHeight="1" spans="1:23">
      <c r="A196" s="59" t="s">
        <v>71</v>
      </c>
      <c r="B196" s="8" t="s">
        <v>382</v>
      </c>
      <c r="C196" s="9" t="s">
        <v>249</v>
      </c>
      <c r="D196" s="8" t="s">
        <v>134</v>
      </c>
      <c r="E196" s="8" t="s">
        <v>135</v>
      </c>
      <c r="F196" s="8" t="s">
        <v>242</v>
      </c>
      <c r="G196" s="8" t="s">
        <v>243</v>
      </c>
      <c r="H196" s="16">
        <v>8128992</v>
      </c>
      <c r="I196" s="16">
        <v>8128992</v>
      </c>
      <c r="J196" s="16"/>
      <c r="K196" s="16"/>
      <c r="L196" s="16">
        <v>8128992</v>
      </c>
      <c r="M196" s="16"/>
      <c r="N196" s="16"/>
      <c r="O196" s="16"/>
      <c r="P196" s="23"/>
      <c r="Q196" s="16"/>
      <c r="R196" s="16"/>
      <c r="S196" s="16"/>
      <c r="T196" s="16"/>
      <c r="U196" s="16"/>
      <c r="V196" s="16"/>
      <c r="W196" s="16"/>
    </row>
    <row r="197" ht="18.75" customHeight="1" spans="1:23">
      <c r="A197" s="59" t="s">
        <v>71</v>
      </c>
      <c r="B197" s="8" t="s">
        <v>382</v>
      </c>
      <c r="C197" s="9" t="s">
        <v>249</v>
      </c>
      <c r="D197" s="8" t="s">
        <v>134</v>
      </c>
      <c r="E197" s="8" t="s">
        <v>135</v>
      </c>
      <c r="F197" s="8" t="s">
        <v>244</v>
      </c>
      <c r="G197" s="8" t="s">
        <v>245</v>
      </c>
      <c r="H197" s="16">
        <v>463200</v>
      </c>
      <c r="I197" s="16">
        <v>463200</v>
      </c>
      <c r="J197" s="16"/>
      <c r="K197" s="16"/>
      <c r="L197" s="16">
        <v>463200</v>
      </c>
      <c r="M197" s="16"/>
      <c r="N197" s="16"/>
      <c r="O197" s="16"/>
      <c r="P197" s="23"/>
      <c r="Q197" s="16"/>
      <c r="R197" s="16"/>
      <c r="S197" s="16"/>
      <c r="T197" s="16"/>
      <c r="U197" s="16"/>
      <c r="V197" s="16"/>
      <c r="W197" s="16"/>
    </row>
    <row r="198" ht="18.75" customHeight="1" spans="1:23">
      <c r="A198" s="59" t="s">
        <v>71</v>
      </c>
      <c r="B198" s="8" t="s">
        <v>382</v>
      </c>
      <c r="C198" s="9" t="s">
        <v>249</v>
      </c>
      <c r="D198" s="8" t="s">
        <v>134</v>
      </c>
      <c r="E198" s="8" t="s">
        <v>135</v>
      </c>
      <c r="F198" s="8" t="s">
        <v>244</v>
      </c>
      <c r="G198" s="8" t="s">
        <v>245</v>
      </c>
      <c r="H198" s="16">
        <v>744000</v>
      </c>
      <c r="I198" s="16">
        <v>744000</v>
      </c>
      <c r="J198" s="16"/>
      <c r="K198" s="16"/>
      <c r="L198" s="16">
        <v>744000</v>
      </c>
      <c r="M198" s="16"/>
      <c r="N198" s="16"/>
      <c r="O198" s="16"/>
      <c r="P198" s="23"/>
      <c r="Q198" s="16"/>
      <c r="R198" s="16"/>
      <c r="S198" s="16"/>
      <c r="T198" s="16"/>
      <c r="U198" s="16"/>
      <c r="V198" s="16"/>
      <c r="W198" s="16"/>
    </row>
    <row r="199" ht="18.75" customHeight="1" spans="1:23">
      <c r="A199" s="59" t="s">
        <v>71</v>
      </c>
      <c r="B199" s="8" t="s">
        <v>382</v>
      </c>
      <c r="C199" s="9" t="s">
        <v>249</v>
      </c>
      <c r="D199" s="8" t="s">
        <v>134</v>
      </c>
      <c r="E199" s="8" t="s">
        <v>135</v>
      </c>
      <c r="F199" s="8" t="s">
        <v>250</v>
      </c>
      <c r="G199" s="8" t="s">
        <v>251</v>
      </c>
      <c r="H199" s="16">
        <v>3720000</v>
      </c>
      <c r="I199" s="16">
        <v>3720000</v>
      </c>
      <c r="J199" s="16"/>
      <c r="K199" s="16"/>
      <c r="L199" s="16">
        <v>3720000</v>
      </c>
      <c r="M199" s="16"/>
      <c r="N199" s="16"/>
      <c r="O199" s="16"/>
      <c r="P199" s="23"/>
      <c r="Q199" s="16"/>
      <c r="R199" s="16"/>
      <c r="S199" s="16"/>
      <c r="T199" s="16"/>
      <c r="U199" s="16"/>
      <c r="V199" s="16"/>
      <c r="W199" s="16"/>
    </row>
    <row r="200" ht="18.75" customHeight="1" spans="1:23">
      <c r="A200" s="59" t="s">
        <v>71</v>
      </c>
      <c r="B200" s="8" t="s">
        <v>382</v>
      </c>
      <c r="C200" s="9" t="s">
        <v>249</v>
      </c>
      <c r="D200" s="8" t="s">
        <v>134</v>
      </c>
      <c r="E200" s="8" t="s">
        <v>135</v>
      </c>
      <c r="F200" s="8" t="s">
        <v>250</v>
      </c>
      <c r="G200" s="8" t="s">
        <v>251</v>
      </c>
      <c r="H200" s="16">
        <v>2189640</v>
      </c>
      <c r="I200" s="16">
        <v>2189640</v>
      </c>
      <c r="J200" s="16"/>
      <c r="K200" s="16"/>
      <c r="L200" s="16">
        <v>2189640</v>
      </c>
      <c r="M200" s="16"/>
      <c r="N200" s="16"/>
      <c r="O200" s="16"/>
      <c r="P200" s="23"/>
      <c r="Q200" s="16"/>
      <c r="R200" s="16"/>
      <c r="S200" s="16"/>
      <c r="T200" s="16"/>
      <c r="U200" s="16"/>
      <c r="V200" s="16"/>
      <c r="W200" s="16"/>
    </row>
    <row r="201" ht="18.75" customHeight="1" spans="1:23">
      <c r="A201" s="59" t="s">
        <v>71</v>
      </c>
      <c r="B201" s="8" t="s">
        <v>383</v>
      </c>
      <c r="C201" s="9" t="s">
        <v>253</v>
      </c>
      <c r="D201" s="8" t="s">
        <v>134</v>
      </c>
      <c r="E201" s="8" t="s">
        <v>135</v>
      </c>
      <c r="F201" s="8" t="s">
        <v>254</v>
      </c>
      <c r="G201" s="8" t="s">
        <v>255</v>
      </c>
      <c r="H201" s="16">
        <v>167332.56</v>
      </c>
      <c r="I201" s="16">
        <v>167332.56</v>
      </c>
      <c r="J201" s="16"/>
      <c r="K201" s="16"/>
      <c r="L201" s="16">
        <v>167332.56</v>
      </c>
      <c r="M201" s="16"/>
      <c r="N201" s="16"/>
      <c r="O201" s="16"/>
      <c r="P201" s="23"/>
      <c r="Q201" s="16"/>
      <c r="R201" s="16"/>
      <c r="S201" s="16"/>
      <c r="T201" s="16"/>
      <c r="U201" s="16"/>
      <c r="V201" s="16"/>
      <c r="W201" s="16"/>
    </row>
    <row r="202" ht="18.75" customHeight="1" spans="1:23">
      <c r="A202" s="59" t="s">
        <v>71</v>
      </c>
      <c r="B202" s="8" t="s">
        <v>383</v>
      </c>
      <c r="C202" s="9" t="s">
        <v>253</v>
      </c>
      <c r="D202" s="8" t="s">
        <v>166</v>
      </c>
      <c r="E202" s="8" t="s">
        <v>167</v>
      </c>
      <c r="F202" s="8" t="s">
        <v>256</v>
      </c>
      <c r="G202" s="8" t="s">
        <v>257</v>
      </c>
      <c r="H202" s="16">
        <v>2677320.96</v>
      </c>
      <c r="I202" s="16">
        <v>2677320.96</v>
      </c>
      <c r="J202" s="16"/>
      <c r="K202" s="16"/>
      <c r="L202" s="16">
        <v>2677320.96</v>
      </c>
      <c r="M202" s="16"/>
      <c r="N202" s="16"/>
      <c r="O202" s="16"/>
      <c r="P202" s="23"/>
      <c r="Q202" s="16"/>
      <c r="R202" s="16"/>
      <c r="S202" s="16"/>
      <c r="T202" s="16"/>
      <c r="U202" s="16"/>
      <c r="V202" s="16"/>
      <c r="W202" s="16"/>
    </row>
    <row r="203" ht="18.75" customHeight="1" spans="1:23">
      <c r="A203" s="59" t="s">
        <v>71</v>
      </c>
      <c r="B203" s="8" t="s">
        <v>383</v>
      </c>
      <c r="C203" s="9" t="s">
        <v>253</v>
      </c>
      <c r="D203" s="8" t="s">
        <v>178</v>
      </c>
      <c r="E203" s="8" t="s">
        <v>179</v>
      </c>
      <c r="F203" s="8" t="s">
        <v>258</v>
      </c>
      <c r="G203" s="8" t="s">
        <v>259</v>
      </c>
      <c r="H203" s="16">
        <v>1388860.25</v>
      </c>
      <c r="I203" s="16">
        <v>1388860.25</v>
      </c>
      <c r="J203" s="16"/>
      <c r="K203" s="16"/>
      <c r="L203" s="16">
        <v>1388860.25</v>
      </c>
      <c r="M203" s="16"/>
      <c r="N203" s="16"/>
      <c r="O203" s="16"/>
      <c r="P203" s="23"/>
      <c r="Q203" s="16"/>
      <c r="R203" s="16"/>
      <c r="S203" s="16"/>
      <c r="T203" s="16"/>
      <c r="U203" s="16"/>
      <c r="V203" s="16"/>
      <c r="W203" s="16"/>
    </row>
    <row r="204" ht="18.75" customHeight="1" spans="1:23">
      <c r="A204" s="59" t="s">
        <v>71</v>
      </c>
      <c r="B204" s="8" t="s">
        <v>383</v>
      </c>
      <c r="C204" s="9" t="s">
        <v>253</v>
      </c>
      <c r="D204" s="8" t="s">
        <v>180</v>
      </c>
      <c r="E204" s="8" t="s">
        <v>181</v>
      </c>
      <c r="F204" s="8" t="s">
        <v>260</v>
      </c>
      <c r="G204" s="8" t="s">
        <v>261</v>
      </c>
      <c r="H204" s="16">
        <v>200653.09</v>
      </c>
      <c r="I204" s="16">
        <v>200653.09</v>
      </c>
      <c r="J204" s="16"/>
      <c r="K204" s="16"/>
      <c r="L204" s="16">
        <v>200653.09</v>
      </c>
      <c r="M204" s="16"/>
      <c r="N204" s="16"/>
      <c r="O204" s="16"/>
      <c r="P204" s="23"/>
      <c r="Q204" s="16"/>
      <c r="R204" s="16"/>
      <c r="S204" s="16"/>
      <c r="T204" s="16"/>
      <c r="U204" s="16"/>
      <c r="V204" s="16"/>
      <c r="W204" s="16"/>
    </row>
    <row r="205" ht="18.75" customHeight="1" spans="1:23">
      <c r="A205" s="59" t="s">
        <v>71</v>
      </c>
      <c r="B205" s="8" t="s">
        <v>383</v>
      </c>
      <c r="C205" s="9" t="s">
        <v>253</v>
      </c>
      <c r="D205" s="8" t="s">
        <v>180</v>
      </c>
      <c r="E205" s="8" t="s">
        <v>181</v>
      </c>
      <c r="F205" s="8" t="s">
        <v>260</v>
      </c>
      <c r="G205" s="8" t="s">
        <v>261</v>
      </c>
      <c r="H205" s="16">
        <v>671003.57</v>
      </c>
      <c r="I205" s="16">
        <v>671003.57</v>
      </c>
      <c r="J205" s="16"/>
      <c r="K205" s="16"/>
      <c r="L205" s="16">
        <v>671003.57</v>
      </c>
      <c r="M205" s="16"/>
      <c r="N205" s="16"/>
      <c r="O205" s="16"/>
      <c r="P205" s="23"/>
      <c r="Q205" s="16"/>
      <c r="R205" s="16"/>
      <c r="S205" s="16"/>
      <c r="T205" s="16"/>
      <c r="U205" s="16"/>
      <c r="V205" s="16"/>
      <c r="W205" s="16"/>
    </row>
    <row r="206" ht="18.75" customHeight="1" spans="1:23">
      <c r="A206" s="59" t="s">
        <v>71</v>
      </c>
      <c r="B206" s="8" t="s">
        <v>383</v>
      </c>
      <c r="C206" s="9" t="s">
        <v>253</v>
      </c>
      <c r="D206" s="8" t="s">
        <v>182</v>
      </c>
      <c r="E206" s="8" t="s">
        <v>183</v>
      </c>
      <c r="F206" s="8" t="s">
        <v>254</v>
      </c>
      <c r="G206" s="8" t="s">
        <v>255</v>
      </c>
      <c r="H206" s="16">
        <v>43772</v>
      </c>
      <c r="I206" s="16">
        <v>43772</v>
      </c>
      <c r="J206" s="16"/>
      <c r="K206" s="16"/>
      <c r="L206" s="16">
        <v>43772</v>
      </c>
      <c r="M206" s="16"/>
      <c r="N206" s="16"/>
      <c r="O206" s="16"/>
      <c r="P206" s="23"/>
      <c r="Q206" s="16"/>
      <c r="R206" s="16"/>
      <c r="S206" s="16"/>
      <c r="T206" s="16"/>
      <c r="U206" s="16"/>
      <c r="V206" s="16"/>
      <c r="W206" s="16"/>
    </row>
    <row r="207" ht="18.75" customHeight="1" spans="1:23">
      <c r="A207" s="59" t="s">
        <v>71</v>
      </c>
      <c r="B207" s="8" t="s">
        <v>383</v>
      </c>
      <c r="C207" s="9" t="s">
        <v>253</v>
      </c>
      <c r="D207" s="8" t="s">
        <v>182</v>
      </c>
      <c r="E207" s="8" t="s">
        <v>183</v>
      </c>
      <c r="F207" s="8" t="s">
        <v>254</v>
      </c>
      <c r="G207" s="8" t="s">
        <v>255</v>
      </c>
      <c r="H207" s="16">
        <v>53546.42</v>
      </c>
      <c r="I207" s="16">
        <v>53546.42</v>
      </c>
      <c r="J207" s="16"/>
      <c r="K207" s="16"/>
      <c r="L207" s="16">
        <v>53546.42</v>
      </c>
      <c r="M207" s="16"/>
      <c r="N207" s="16"/>
      <c r="O207" s="16"/>
      <c r="P207" s="23"/>
      <c r="Q207" s="16"/>
      <c r="R207" s="16"/>
      <c r="S207" s="16"/>
      <c r="T207" s="16"/>
      <c r="U207" s="16"/>
      <c r="V207" s="16"/>
      <c r="W207" s="16"/>
    </row>
    <row r="208" ht="18.75" customHeight="1" spans="1:23">
      <c r="A208" s="59" t="s">
        <v>71</v>
      </c>
      <c r="B208" s="8" t="s">
        <v>383</v>
      </c>
      <c r="C208" s="9" t="s">
        <v>253</v>
      </c>
      <c r="D208" s="8" t="s">
        <v>182</v>
      </c>
      <c r="E208" s="8" t="s">
        <v>183</v>
      </c>
      <c r="F208" s="8" t="s">
        <v>254</v>
      </c>
      <c r="G208" s="8" t="s">
        <v>255</v>
      </c>
      <c r="H208" s="16">
        <v>19768</v>
      </c>
      <c r="I208" s="16">
        <v>19768</v>
      </c>
      <c r="J208" s="16"/>
      <c r="K208" s="16"/>
      <c r="L208" s="16">
        <v>19768</v>
      </c>
      <c r="M208" s="16"/>
      <c r="N208" s="16"/>
      <c r="O208" s="16"/>
      <c r="P208" s="23"/>
      <c r="Q208" s="16"/>
      <c r="R208" s="16"/>
      <c r="S208" s="16"/>
      <c r="T208" s="16"/>
      <c r="U208" s="16"/>
      <c r="V208" s="16"/>
      <c r="W208" s="16"/>
    </row>
    <row r="209" ht="18.75" customHeight="1" spans="1:23">
      <c r="A209" s="59" t="s">
        <v>71</v>
      </c>
      <c r="B209" s="8" t="s">
        <v>384</v>
      </c>
      <c r="C209" s="9" t="s">
        <v>195</v>
      </c>
      <c r="D209" s="8" t="s">
        <v>194</v>
      </c>
      <c r="E209" s="8" t="s">
        <v>195</v>
      </c>
      <c r="F209" s="8" t="s">
        <v>263</v>
      </c>
      <c r="G209" s="8" t="s">
        <v>195</v>
      </c>
      <c r="H209" s="16">
        <v>1885116</v>
      </c>
      <c r="I209" s="16">
        <v>1885116</v>
      </c>
      <c r="J209" s="16"/>
      <c r="K209" s="16"/>
      <c r="L209" s="16">
        <v>1885116</v>
      </c>
      <c r="M209" s="16"/>
      <c r="N209" s="16"/>
      <c r="O209" s="16"/>
      <c r="P209" s="23"/>
      <c r="Q209" s="16"/>
      <c r="R209" s="16"/>
      <c r="S209" s="16"/>
      <c r="T209" s="16"/>
      <c r="U209" s="16"/>
      <c r="V209" s="16"/>
      <c r="W209" s="16"/>
    </row>
    <row r="210" ht="18.75" customHeight="1" spans="1:23">
      <c r="A210" s="59" t="s">
        <v>71</v>
      </c>
      <c r="B210" s="8" t="s">
        <v>385</v>
      </c>
      <c r="C210" s="9" t="s">
        <v>265</v>
      </c>
      <c r="D210" s="8" t="s">
        <v>164</v>
      </c>
      <c r="E210" s="8" t="s">
        <v>165</v>
      </c>
      <c r="F210" s="8" t="s">
        <v>266</v>
      </c>
      <c r="G210" s="8" t="s">
        <v>267</v>
      </c>
      <c r="H210" s="16">
        <v>806400</v>
      </c>
      <c r="I210" s="16">
        <v>806400</v>
      </c>
      <c r="J210" s="16"/>
      <c r="K210" s="16"/>
      <c r="L210" s="16">
        <v>806400</v>
      </c>
      <c r="M210" s="16"/>
      <c r="N210" s="16"/>
      <c r="O210" s="16"/>
      <c r="P210" s="23"/>
      <c r="Q210" s="16"/>
      <c r="R210" s="16"/>
      <c r="S210" s="16"/>
      <c r="T210" s="16"/>
      <c r="U210" s="16"/>
      <c r="V210" s="16"/>
      <c r="W210" s="16"/>
    </row>
    <row r="211" ht="18.75" customHeight="1" spans="1:23">
      <c r="A211" s="59" t="s">
        <v>71</v>
      </c>
      <c r="B211" s="8" t="s">
        <v>385</v>
      </c>
      <c r="C211" s="9" t="s">
        <v>265</v>
      </c>
      <c r="D211" s="8" t="s">
        <v>164</v>
      </c>
      <c r="E211" s="8" t="s">
        <v>165</v>
      </c>
      <c r="F211" s="8" t="s">
        <v>266</v>
      </c>
      <c r="G211" s="8" t="s">
        <v>267</v>
      </c>
      <c r="H211" s="16">
        <v>24000</v>
      </c>
      <c r="I211" s="16">
        <v>24000</v>
      </c>
      <c r="J211" s="16"/>
      <c r="K211" s="16"/>
      <c r="L211" s="16">
        <v>24000</v>
      </c>
      <c r="M211" s="16"/>
      <c r="N211" s="16"/>
      <c r="O211" s="16"/>
      <c r="P211" s="23"/>
      <c r="Q211" s="16"/>
      <c r="R211" s="16"/>
      <c r="S211" s="16"/>
      <c r="T211" s="16"/>
      <c r="U211" s="16"/>
      <c r="V211" s="16"/>
      <c r="W211" s="16"/>
    </row>
    <row r="212" ht="18.75" customHeight="1" spans="1:23">
      <c r="A212" s="59" t="s">
        <v>71</v>
      </c>
      <c r="B212" s="8" t="s">
        <v>386</v>
      </c>
      <c r="C212" s="9" t="s">
        <v>277</v>
      </c>
      <c r="D212" s="8" t="s">
        <v>134</v>
      </c>
      <c r="E212" s="8" t="s">
        <v>135</v>
      </c>
      <c r="F212" s="8" t="s">
        <v>278</v>
      </c>
      <c r="G212" s="8" t="s">
        <v>277</v>
      </c>
      <c r="H212" s="16">
        <v>74400</v>
      </c>
      <c r="I212" s="16">
        <v>74400</v>
      </c>
      <c r="J212" s="16"/>
      <c r="K212" s="16"/>
      <c r="L212" s="16">
        <v>74400</v>
      </c>
      <c r="M212" s="16"/>
      <c r="N212" s="16"/>
      <c r="O212" s="16"/>
      <c r="P212" s="23"/>
      <c r="Q212" s="16"/>
      <c r="R212" s="16"/>
      <c r="S212" s="16"/>
      <c r="T212" s="16"/>
      <c r="U212" s="16"/>
      <c r="V212" s="16"/>
      <c r="W212" s="16"/>
    </row>
    <row r="213" ht="18.75" customHeight="1" spans="1:23">
      <c r="A213" s="59" t="s">
        <v>71</v>
      </c>
      <c r="B213" s="8" t="s">
        <v>387</v>
      </c>
      <c r="C213" s="9" t="s">
        <v>300</v>
      </c>
      <c r="D213" s="8" t="s">
        <v>134</v>
      </c>
      <c r="E213" s="8" t="s">
        <v>135</v>
      </c>
      <c r="F213" s="8" t="s">
        <v>250</v>
      </c>
      <c r="G213" s="8" t="s">
        <v>251</v>
      </c>
      <c r="H213" s="16">
        <v>1636800</v>
      </c>
      <c r="I213" s="16">
        <v>1636800</v>
      </c>
      <c r="J213" s="16"/>
      <c r="K213" s="16"/>
      <c r="L213" s="16">
        <v>1636800</v>
      </c>
      <c r="M213" s="16"/>
      <c r="N213" s="16"/>
      <c r="O213" s="16"/>
      <c r="P213" s="23"/>
      <c r="Q213" s="16"/>
      <c r="R213" s="16"/>
      <c r="S213" s="16"/>
      <c r="T213" s="16"/>
      <c r="U213" s="16"/>
      <c r="V213" s="16"/>
      <c r="W213" s="16"/>
    </row>
    <row r="214" ht="18.75" customHeight="1" spans="1:23">
      <c r="A214" s="59" t="s">
        <v>71</v>
      </c>
      <c r="B214" s="8" t="s">
        <v>387</v>
      </c>
      <c r="C214" s="9" t="s">
        <v>300</v>
      </c>
      <c r="D214" s="8" t="s">
        <v>134</v>
      </c>
      <c r="E214" s="8" t="s">
        <v>135</v>
      </c>
      <c r="F214" s="8" t="s">
        <v>250</v>
      </c>
      <c r="G214" s="8" t="s">
        <v>251</v>
      </c>
      <c r="H214" s="16">
        <v>595200</v>
      </c>
      <c r="I214" s="16">
        <v>595200</v>
      </c>
      <c r="J214" s="16"/>
      <c r="K214" s="16"/>
      <c r="L214" s="16">
        <v>595200</v>
      </c>
      <c r="M214" s="16"/>
      <c r="N214" s="16"/>
      <c r="O214" s="16"/>
      <c r="P214" s="23"/>
      <c r="Q214" s="16"/>
      <c r="R214" s="16"/>
      <c r="S214" s="16"/>
      <c r="T214" s="16"/>
      <c r="U214" s="16"/>
      <c r="V214" s="16"/>
      <c r="W214" s="16"/>
    </row>
    <row r="215" ht="18.75" customHeight="1" spans="1:23">
      <c r="A215" s="59" t="s">
        <v>71</v>
      </c>
      <c r="B215" s="8" t="s">
        <v>388</v>
      </c>
      <c r="C215" s="9" t="s">
        <v>302</v>
      </c>
      <c r="D215" s="8" t="s">
        <v>134</v>
      </c>
      <c r="E215" s="8" t="s">
        <v>135</v>
      </c>
      <c r="F215" s="8" t="s">
        <v>303</v>
      </c>
      <c r="G215" s="8" t="s">
        <v>304</v>
      </c>
      <c r="H215" s="16">
        <v>744000</v>
      </c>
      <c r="I215" s="16">
        <v>744000</v>
      </c>
      <c r="J215" s="16"/>
      <c r="K215" s="16"/>
      <c r="L215" s="16">
        <v>744000</v>
      </c>
      <c r="M215" s="16"/>
      <c r="N215" s="16"/>
      <c r="O215" s="16"/>
      <c r="P215" s="23"/>
      <c r="Q215" s="16"/>
      <c r="R215" s="16"/>
      <c r="S215" s="16"/>
      <c r="T215" s="16"/>
      <c r="U215" s="16"/>
      <c r="V215" s="16"/>
      <c r="W215" s="16"/>
    </row>
    <row r="216" ht="18.75" customHeight="1" spans="1:23">
      <c r="A216" s="59" t="s">
        <v>71</v>
      </c>
      <c r="B216" s="8" t="s">
        <v>389</v>
      </c>
      <c r="C216" s="9" t="s">
        <v>308</v>
      </c>
      <c r="D216" s="8" t="s">
        <v>134</v>
      </c>
      <c r="E216" s="8" t="s">
        <v>135</v>
      </c>
      <c r="F216" s="8" t="s">
        <v>291</v>
      </c>
      <c r="G216" s="8" t="s">
        <v>292</v>
      </c>
      <c r="H216" s="16">
        <v>161200</v>
      </c>
      <c r="I216" s="16">
        <v>161200</v>
      </c>
      <c r="J216" s="16"/>
      <c r="K216" s="16"/>
      <c r="L216" s="16">
        <v>161200</v>
      </c>
      <c r="M216" s="16"/>
      <c r="N216" s="16"/>
      <c r="O216" s="16"/>
      <c r="P216" s="23"/>
      <c r="Q216" s="16"/>
      <c r="R216" s="16"/>
      <c r="S216" s="16"/>
      <c r="T216" s="16"/>
      <c r="U216" s="16"/>
      <c r="V216" s="16"/>
      <c r="W216" s="16"/>
    </row>
    <row r="217" ht="18.75" customHeight="1" spans="1:23">
      <c r="A217" s="59" t="s">
        <v>73</v>
      </c>
      <c r="B217" s="8" t="s">
        <v>390</v>
      </c>
      <c r="C217" s="9" t="s">
        <v>249</v>
      </c>
      <c r="D217" s="8" t="s">
        <v>134</v>
      </c>
      <c r="E217" s="8" t="s">
        <v>135</v>
      </c>
      <c r="F217" s="8" t="s">
        <v>242</v>
      </c>
      <c r="G217" s="8" t="s">
        <v>243</v>
      </c>
      <c r="H217" s="16">
        <v>4167360</v>
      </c>
      <c r="I217" s="16">
        <v>4167360</v>
      </c>
      <c r="J217" s="16"/>
      <c r="K217" s="16"/>
      <c r="L217" s="16">
        <v>4167360</v>
      </c>
      <c r="M217" s="16"/>
      <c r="N217" s="16"/>
      <c r="O217" s="16"/>
      <c r="P217" s="23"/>
      <c r="Q217" s="16"/>
      <c r="R217" s="16"/>
      <c r="S217" s="16"/>
      <c r="T217" s="16"/>
      <c r="U217" s="16"/>
      <c r="V217" s="16"/>
      <c r="W217" s="16"/>
    </row>
    <row r="218" ht="18.75" customHeight="1" spans="1:23">
      <c r="A218" s="59" t="s">
        <v>73</v>
      </c>
      <c r="B218" s="8" t="s">
        <v>390</v>
      </c>
      <c r="C218" s="9" t="s">
        <v>249</v>
      </c>
      <c r="D218" s="8" t="s">
        <v>134</v>
      </c>
      <c r="E218" s="8" t="s">
        <v>135</v>
      </c>
      <c r="F218" s="8" t="s">
        <v>244</v>
      </c>
      <c r="G218" s="8" t="s">
        <v>245</v>
      </c>
      <c r="H218" s="16">
        <v>372000</v>
      </c>
      <c r="I218" s="16">
        <v>372000</v>
      </c>
      <c r="J218" s="16"/>
      <c r="K218" s="16"/>
      <c r="L218" s="16">
        <v>372000</v>
      </c>
      <c r="M218" s="16"/>
      <c r="N218" s="16"/>
      <c r="O218" s="16"/>
      <c r="P218" s="23"/>
      <c r="Q218" s="16"/>
      <c r="R218" s="16"/>
      <c r="S218" s="16"/>
      <c r="T218" s="16"/>
      <c r="U218" s="16"/>
      <c r="V218" s="16"/>
      <c r="W218" s="16"/>
    </row>
    <row r="219" ht="18.75" customHeight="1" spans="1:23">
      <c r="A219" s="59" t="s">
        <v>73</v>
      </c>
      <c r="B219" s="8" t="s">
        <v>390</v>
      </c>
      <c r="C219" s="9" t="s">
        <v>249</v>
      </c>
      <c r="D219" s="8" t="s">
        <v>134</v>
      </c>
      <c r="E219" s="8" t="s">
        <v>135</v>
      </c>
      <c r="F219" s="8" t="s">
        <v>244</v>
      </c>
      <c r="G219" s="8" t="s">
        <v>245</v>
      </c>
      <c r="H219" s="16">
        <v>231096</v>
      </c>
      <c r="I219" s="16">
        <v>231096</v>
      </c>
      <c r="J219" s="16"/>
      <c r="K219" s="16"/>
      <c r="L219" s="16">
        <v>231096</v>
      </c>
      <c r="M219" s="16"/>
      <c r="N219" s="16"/>
      <c r="O219" s="16"/>
      <c r="P219" s="23"/>
      <c r="Q219" s="16"/>
      <c r="R219" s="16"/>
      <c r="S219" s="16"/>
      <c r="T219" s="16"/>
      <c r="U219" s="16"/>
      <c r="V219" s="16"/>
      <c r="W219" s="16"/>
    </row>
    <row r="220" ht="18.75" customHeight="1" spans="1:23">
      <c r="A220" s="59" t="s">
        <v>73</v>
      </c>
      <c r="B220" s="8" t="s">
        <v>390</v>
      </c>
      <c r="C220" s="9" t="s">
        <v>249</v>
      </c>
      <c r="D220" s="8" t="s">
        <v>134</v>
      </c>
      <c r="E220" s="8" t="s">
        <v>135</v>
      </c>
      <c r="F220" s="8" t="s">
        <v>250</v>
      </c>
      <c r="G220" s="8" t="s">
        <v>251</v>
      </c>
      <c r="H220" s="16">
        <v>1860000</v>
      </c>
      <c r="I220" s="16">
        <v>1860000</v>
      </c>
      <c r="J220" s="16"/>
      <c r="K220" s="16"/>
      <c r="L220" s="16">
        <v>1860000</v>
      </c>
      <c r="M220" s="16"/>
      <c r="N220" s="16"/>
      <c r="O220" s="16"/>
      <c r="P220" s="23"/>
      <c r="Q220" s="16"/>
      <c r="R220" s="16"/>
      <c r="S220" s="16"/>
      <c r="T220" s="16"/>
      <c r="U220" s="16"/>
      <c r="V220" s="16"/>
      <c r="W220" s="16"/>
    </row>
    <row r="221" ht="18.75" customHeight="1" spans="1:23">
      <c r="A221" s="59" t="s">
        <v>73</v>
      </c>
      <c r="B221" s="8" t="s">
        <v>390</v>
      </c>
      <c r="C221" s="9" t="s">
        <v>249</v>
      </c>
      <c r="D221" s="8" t="s">
        <v>134</v>
      </c>
      <c r="E221" s="8" t="s">
        <v>135</v>
      </c>
      <c r="F221" s="8" t="s">
        <v>250</v>
      </c>
      <c r="G221" s="8" t="s">
        <v>251</v>
      </c>
      <c r="H221" s="16">
        <v>1092960</v>
      </c>
      <c r="I221" s="16">
        <v>1092960</v>
      </c>
      <c r="J221" s="16"/>
      <c r="K221" s="16"/>
      <c r="L221" s="16">
        <v>1092960</v>
      </c>
      <c r="M221" s="16"/>
      <c r="N221" s="16"/>
      <c r="O221" s="16"/>
      <c r="P221" s="23"/>
      <c r="Q221" s="16"/>
      <c r="R221" s="16"/>
      <c r="S221" s="16"/>
      <c r="T221" s="16"/>
      <c r="U221" s="16"/>
      <c r="V221" s="16"/>
      <c r="W221" s="16"/>
    </row>
    <row r="222" ht="18.75" customHeight="1" spans="1:23">
      <c r="A222" s="59" t="s">
        <v>73</v>
      </c>
      <c r="B222" s="8" t="s">
        <v>391</v>
      </c>
      <c r="C222" s="9" t="s">
        <v>253</v>
      </c>
      <c r="D222" s="8" t="s">
        <v>134</v>
      </c>
      <c r="E222" s="8" t="s">
        <v>135</v>
      </c>
      <c r="F222" s="8" t="s">
        <v>254</v>
      </c>
      <c r="G222" s="8" t="s">
        <v>255</v>
      </c>
      <c r="H222" s="16">
        <v>84673.2</v>
      </c>
      <c r="I222" s="16">
        <v>84673.2</v>
      </c>
      <c r="J222" s="16"/>
      <c r="K222" s="16"/>
      <c r="L222" s="16">
        <v>84673.2</v>
      </c>
      <c r="M222" s="16"/>
      <c r="N222" s="16"/>
      <c r="O222" s="16"/>
      <c r="P222" s="23"/>
      <c r="Q222" s="16"/>
      <c r="R222" s="16"/>
      <c r="S222" s="16"/>
      <c r="T222" s="16"/>
      <c r="U222" s="16"/>
      <c r="V222" s="16"/>
      <c r="W222" s="16"/>
    </row>
    <row r="223" ht="18.75" customHeight="1" spans="1:23">
      <c r="A223" s="59" t="s">
        <v>73</v>
      </c>
      <c r="B223" s="8" t="s">
        <v>391</v>
      </c>
      <c r="C223" s="9" t="s">
        <v>253</v>
      </c>
      <c r="D223" s="8" t="s">
        <v>166</v>
      </c>
      <c r="E223" s="8" t="s">
        <v>167</v>
      </c>
      <c r="F223" s="8" t="s">
        <v>256</v>
      </c>
      <c r="G223" s="8" t="s">
        <v>257</v>
      </c>
      <c r="H223" s="16">
        <v>1354771.2</v>
      </c>
      <c r="I223" s="16">
        <v>1354771.2</v>
      </c>
      <c r="J223" s="16"/>
      <c r="K223" s="16"/>
      <c r="L223" s="16">
        <v>1354771.2</v>
      </c>
      <c r="M223" s="16"/>
      <c r="N223" s="16"/>
      <c r="O223" s="16"/>
      <c r="P223" s="23"/>
      <c r="Q223" s="16"/>
      <c r="R223" s="16"/>
      <c r="S223" s="16"/>
      <c r="T223" s="16"/>
      <c r="U223" s="16"/>
      <c r="V223" s="16"/>
      <c r="W223" s="16"/>
    </row>
    <row r="224" ht="18.75" customHeight="1" spans="1:23">
      <c r="A224" s="59" t="s">
        <v>73</v>
      </c>
      <c r="B224" s="8" t="s">
        <v>391</v>
      </c>
      <c r="C224" s="9" t="s">
        <v>253</v>
      </c>
      <c r="D224" s="8" t="s">
        <v>178</v>
      </c>
      <c r="E224" s="8" t="s">
        <v>179</v>
      </c>
      <c r="F224" s="8" t="s">
        <v>258</v>
      </c>
      <c r="G224" s="8" t="s">
        <v>259</v>
      </c>
      <c r="H224" s="16">
        <v>702787.56</v>
      </c>
      <c r="I224" s="16">
        <v>702787.56</v>
      </c>
      <c r="J224" s="16"/>
      <c r="K224" s="16"/>
      <c r="L224" s="16">
        <v>702787.56</v>
      </c>
      <c r="M224" s="16"/>
      <c r="N224" s="16"/>
      <c r="O224" s="16"/>
      <c r="P224" s="23"/>
      <c r="Q224" s="16"/>
      <c r="R224" s="16"/>
      <c r="S224" s="16"/>
      <c r="T224" s="16"/>
      <c r="U224" s="16"/>
      <c r="V224" s="16"/>
      <c r="W224" s="16"/>
    </row>
    <row r="225" ht="18.75" customHeight="1" spans="1:23">
      <c r="A225" s="59" t="s">
        <v>73</v>
      </c>
      <c r="B225" s="8" t="s">
        <v>391</v>
      </c>
      <c r="C225" s="9" t="s">
        <v>253</v>
      </c>
      <c r="D225" s="8" t="s">
        <v>180</v>
      </c>
      <c r="E225" s="8" t="s">
        <v>181</v>
      </c>
      <c r="F225" s="8" t="s">
        <v>260</v>
      </c>
      <c r="G225" s="8" t="s">
        <v>261</v>
      </c>
      <c r="H225" s="16">
        <v>100926.92</v>
      </c>
      <c r="I225" s="16">
        <v>100926.92</v>
      </c>
      <c r="J225" s="16"/>
      <c r="K225" s="16"/>
      <c r="L225" s="16">
        <v>100926.92</v>
      </c>
      <c r="M225" s="16"/>
      <c r="N225" s="16"/>
      <c r="O225" s="16"/>
      <c r="P225" s="23"/>
      <c r="Q225" s="16"/>
      <c r="R225" s="16"/>
      <c r="S225" s="16"/>
      <c r="T225" s="16"/>
      <c r="U225" s="16"/>
      <c r="V225" s="16"/>
      <c r="W225" s="16"/>
    </row>
    <row r="226" ht="18.75" customHeight="1" spans="1:23">
      <c r="A226" s="59" t="s">
        <v>73</v>
      </c>
      <c r="B226" s="8" t="s">
        <v>391</v>
      </c>
      <c r="C226" s="9" t="s">
        <v>253</v>
      </c>
      <c r="D226" s="8" t="s">
        <v>180</v>
      </c>
      <c r="E226" s="8" t="s">
        <v>181</v>
      </c>
      <c r="F226" s="8" t="s">
        <v>260</v>
      </c>
      <c r="G226" s="8" t="s">
        <v>261</v>
      </c>
      <c r="H226" s="16">
        <v>339539.53</v>
      </c>
      <c r="I226" s="16">
        <v>339539.53</v>
      </c>
      <c r="J226" s="16"/>
      <c r="K226" s="16"/>
      <c r="L226" s="16">
        <v>339539.53</v>
      </c>
      <c r="M226" s="16"/>
      <c r="N226" s="16"/>
      <c r="O226" s="16"/>
      <c r="P226" s="23"/>
      <c r="Q226" s="16"/>
      <c r="R226" s="16"/>
      <c r="S226" s="16"/>
      <c r="T226" s="16"/>
      <c r="U226" s="16"/>
      <c r="V226" s="16"/>
      <c r="W226" s="16"/>
    </row>
    <row r="227" ht="18.75" customHeight="1" spans="1:23">
      <c r="A227" s="59" t="s">
        <v>73</v>
      </c>
      <c r="B227" s="8" t="s">
        <v>391</v>
      </c>
      <c r="C227" s="9" t="s">
        <v>253</v>
      </c>
      <c r="D227" s="8" t="s">
        <v>182</v>
      </c>
      <c r="E227" s="8" t="s">
        <v>183</v>
      </c>
      <c r="F227" s="8" t="s">
        <v>254</v>
      </c>
      <c r="G227" s="8" t="s">
        <v>255</v>
      </c>
      <c r="H227" s="16">
        <v>27095.42</v>
      </c>
      <c r="I227" s="16">
        <v>27095.42</v>
      </c>
      <c r="J227" s="16"/>
      <c r="K227" s="16"/>
      <c r="L227" s="16">
        <v>27095.42</v>
      </c>
      <c r="M227" s="16"/>
      <c r="N227" s="16"/>
      <c r="O227" s="16"/>
      <c r="P227" s="23"/>
      <c r="Q227" s="16"/>
      <c r="R227" s="16"/>
      <c r="S227" s="16"/>
      <c r="T227" s="16"/>
      <c r="U227" s="16"/>
      <c r="V227" s="16"/>
      <c r="W227" s="16"/>
    </row>
    <row r="228" ht="18.75" customHeight="1" spans="1:23">
      <c r="A228" s="59" t="s">
        <v>73</v>
      </c>
      <c r="B228" s="8" t="s">
        <v>391</v>
      </c>
      <c r="C228" s="9" t="s">
        <v>253</v>
      </c>
      <c r="D228" s="8" t="s">
        <v>182</v>
      </c>
      <c r="E228" s="8" t="s">
        <v>183</v>
      </c>
      <c r="F228" s="8" t="s">
        <v>254</v>
      </c>
      <c r="G228" s="8" t="s">
        <v>255</v>
      </c>
      <c r="H228" s="16">
        <v>21886</v>
      </c>
      <c r="I228" s="16">
        <v>21886</v>
      </c>
      <c r="J228" s="16"/>
      <c r="K228" s="16"/>
      <c r="L228" s="16">
        <v>21886</v>
      </c>
      <c r="M228" s="16"/>
      <c r="N228" s="16"/>
      <c r="O228" s="16"/>
      <c r="P228" s="23"/>
      <c r="Q228" s="16"/>
      <c r="R228" s="16"/>
      <c r="S228" s="16"/>
      <c r="T228" s="16"/>
      <c r="U228" s="16"/>
      <c r="V228" s="16"/>
      <c r="W228" s="16"/>
    </row>
    <row r="229" ht="18.75" customHeight="1" spans="1:23">
      <c r="A229" s="59" t="s">
        <v>73</v>
      </c>
      <c r="B229" s="8" t="s">
        <v>391</v>
      </c>
      <c r="C229" s="9" t="s">
        <v>253</v>
      </c>
      <c r="D229" s="8" t="s">
        <v>182</v>
      </c>
      <c r="E229" s="8" t="s">
        <v>183</v>
      </c>
      <c r="F229" s="8" t="s">
        <v>254</v>
      </c>
      <c r="G229" s="8" t="s">
        <v>255</v>
      </c>
      <c r="H229" s="16">
        <v>9884</v>
      </c>
      <c r="I229" s="16">
        <v>9884</v>
      </c>
      <c r="J229" s="16"/>
      <c r="K229" s="16"/>
      <c r="L229" s="16">
        <v>9884</v>
      </c>
      <c r="M229" s="16"/>
      <c r="N229" s="16"/>
      <c r="O229" s="16"/>
      <c r="P229" s="23"/>
      <c r="Q229" s="16"/>
      <c r="R229" s="16"/>
      <c r="S229" s="16"/>
      <c r="T229" s="16"/>
      <c r="U229" s="16"/>
      <c r="V229" s="16"/>
      <c r="W229" s="16"/>
    </row>
    <row r="230" ht="18.75" customHeight="1" spans="1:23">
      <c r="A230" s="59" t="s">
        <v>73</v>
      </c>
      <c r="B230" s="8" t="s">
        <v>392</v>
      </c>
      <c r="C230" s="9" t="s">
        <v>195</v>
      </c>
      <c r="D230" s="8" t="s">
        <v>194</v>
      </c>
      <c r="E230" s="8" t="s">
        <v>195</v>
      </c>
      <c r="F230" s="8" t="s">
        <v>263</v>
      </c>
      <c r="G230" s="8" t="s">
        <v>195</v>
      </c>
      <c r="H230" s="16">
        <v>952584</v>
      </c>
      <c r="I230" s="16">
        <v>952584</v>
      </c>
      <c r="J230" s="16"/>
      <c r="K230" s="16"/>
      <c r="L230" s="16">
        <v>952584</v>
      </c>
      <c r="M230" s="16"/>
      <c r="N230" s="16"/>
      <c r="O230" s="16"/>
      <c r="P230" s="23"/>
      <c r="Q230" s="16"/>
      <c r="R230" s="16"/>
      <c r="S230" s="16"/>
      <c r="T230" s="16"/>
      <c r="U230" s="16"/>
      <c r="V230" s="16"/>
      <c r="W230" s="16"/>
    </row>
    <row r="231" ht="18.75" customHeight="1" spans="1:23">
      <c r="A231" s="59" t="s">
        <v>73</v>
      </c>
      <c r="B231" s="8" t="s">
        <v>393</v>
      </c>
      <c r="C231" s="9" t="s">
        <v>265</v>
      </c>
      <c r="D231" s="8" t="s">
        <v>164</v>
      </c>
      <c r="E231" s="8" t="s">
        <v>165</v>
      </c>
      <c r="F231" s="8" t="s">
        <v>266</v>
      </c>
      <c r="G231" s="8" t="s">
        <v>267</v>
      </c>
      <c r="H231" s="16">
        <v>403200</v>
      </c>
      <c r="I231" s="16">
        <v>403200</v>
      </c>
      <c r="J231" s="16"/>
      <c r="K231" s="16"/>
      <c r="L231" s="16">
        <v>403200</v>
      </c>
      <c r="M231" s="16"/>
      <c r="N231" s="16"/>
      <c r="O231" s="16"/>
      <c r="P231" s="23"/>
      <c r="Q231" s="16"/>
      <c r="R231" s="16"/>
      <c r="S231" s="16"/>
      <c r="T231" s="16"/>
      <c r="U231" s="16"/>
      <c r="V231" s="16"/>
      <c r="W231" s="16"/>
    </row>
    <row r="232" ht="18.75" customHeight="1" spans="1:23">
      <c r="A232" s="59" t="s">
        <v>73</v>
      </c>
      <c r="B232" s="8" t="s">
        <v>394</v>
      </c>
      <c r="C232" s="9" t="s">
        <v>277</v>
      </c>
      <c r="D232" s="8" t="s">
        <v>134</v>
      </c>
      <c r="E232" s="8" t="s">
        <v>135</v>
      </c>
      <c r="F232" s="8" t="s">
        <v>278</v>
      </c>
      <c r="G232" s="8" t="s">
        <v>277</v>
      </c>
      <c r="H232" s="16">
        <v>37200</v>
      </c>
      <c r="I232" s="16">
        <v>37200</v>
      </c>
      <c r="J232" s="16"/>
      <c r="K232" s="16"/>
      <c r="L232" s="16">
        <v>37200</v>
      </c>
      <c r="M232" s="16"/>
      <c r="N232" s="16"/>
      <c r="O232" s="16"/>
      <c r="P232" s="23"/>
      <c r="Q232" s="16"/>
      <c r="R232" s="16"/>
      <c r="S232" s="16"/>
      <c r="T232" s="16"/>
      <c r="U232" s="16"/>
      <c r="V232" s="16"/>
      <c r="W232" s="16"/>
    </row>
    <row r="233" ht="18.75" customHeight="1" spans="1:23">
      <c r="A233" s="59" t="s">
        <v>73</v>
      </c>
      <c r="B233" s="8" t="s">
        <v>395</v>
      </c>
      <c r="C233" s="9" t="s">
        <v>300</v>
      </c>
      <c r="D233" s="8" t="s">
        <v>134</v>
      </c>
      <c r="E233" s="8" t="s">
        <v>135</v>
      </c>
      <c r="F233" s="8" t="s">
        <v>250</v>
      </c>
      <c r="G233" s="8" t="s">
        <v>251</v>
      </c>
      <c r="H233" s="16">
        <v>818400</v>
      </c>
      <c r="I233" s="16">
        <v>818400</v>
      </c>
      <c r="J233" s="16"/>
      <c r="K233" s="16"/>
      <c r="L233" s="16">
        <v>818400</v>
      </c>
      <c r="M233" s="16"/>
      <c r="N233" s="16"/>
      <c r="O233" s="16"/>
      <c r="P233" s="23"/>
      <c r="Q233" s="16"/>
      <c r="R233" s="16"/>
      <c r="S233" s="16"/>
      <c r="T233" s="16"/>
      <c r="U233" s="16"/>
      <c r="V233" s="16"/>
      <c r="W233" s="16"/>
    </row>
    <row r="234" ht="18.75" customHeight="1" spans="1:23">
      <c r="A234" s="59" t="s">
        <v>73</v>
      </c>
      <c r="B234" s="8" t="s">
        <v>395</v>
      </c>
      <c r="C234" s="9" t="s">
        <v>300</v>
      </c>
      <c r="D234" s="8" t="s">
        <v>134</v>
      </c>
      <c r="E234" s="8" t="s">
        <v>135</v>
      </c>
      <c r="F234" s="8" t="s">
        <v>250</v>
      </c>
      <c r="G234" s="8" t="s">
        <v>251</v>
      </c>
      <c r="H234" s="16">
        <v>297600</v>
      </c>
      <c r="I234" s="16">
        <v>297600</v>
      </c>
      <c r="J234" s="16"/>
      <c r="K234" s="16"/>
      <c r="L234" s="16">
        <v>297600</v>
      </c>
      <c r="M234" s="16"/>
      <c r="N234" s="16"/>
      <c r="O234" s="16"/>
      <c r="P234" s="23"/>
      <c r="Q234" s="16"/>
      <c r="R234" s="16"/>
      <c r="S234" s="16"/>
      <c r="T234" s="16"/>
      <c r="U234" s="16"/>
      <c r="V234" s="16"/>
      <c r="W234" s="16"/>
    </row>
    <row r="235" ht="18.75" customHeight="1" spans="1:23">
      <c r="A235" s="59" t="s">
        <v>73</v>
      </c>
      <c r="B235" s="8" t="s">
        <v>396</v>
      </c>
      <c r="C235" s="9" t="s">
        <v>302</v>
      </c>
      <c r="D235" s="8" t="s">
        <v>134</v>
      </c>
      <c r="E235" s="8" t="s">
        <v>135</v>
      </c>
      <c r="F235" s="8" t="s">
        <v>303</v>
      </c>
      <c r="G235" s="8" t="s">
        <v>304</v>
      </c>
      <c r="H235" s="16">
        <v>372000</v>
      </c>
      <c r="I235" s="16">
        <v>372000</v>
      </c>
      <c r="J235" s="16"/>
      <c r="K235" s="16"/>
      <c r="L235" s="16">
        <v>372000</v>
      </c>
      <c r="M235" s="16"/>
      <c r="N235" s="16"/>
      <c r="O235" s="16"/>
      <c r="P235" s="23"/>
      <c r="Q235" s="16"/>
      <c r="R235" s="16"/>
      <c r="S235" s="16"/>
      <c r="T235" s="16"/>
      <c r="U235" s="16"/>
      <c r="V235" s="16"/>
      <c r="W235" s="16"/>
    </row>
    <row r="236" ht="18.75" customHeight="1" spans="1:23">
      <c r="A236" s="59" t="s">
        <v>73</v>
      </c>
      <c r="B236" s="8" t="s">
        <v>397</v>
      </c>
      <c r="C236" s="9" t="s">
        <v>328</v>
      </c>
      <c r="D236" s="8" t="s">
        <v>134</v>
      </c>
      <c r="E236" s="8" t="s">
        <v>135</v>
      </c>
      <c r="F236" s="8" t="s">
        <v>303</v>
      </c>
      <c r="G236" s="8" t="s">
        <v>304</v>
      </c>
      <c r="H236" s="16">
        <v>74400</v>
      </c>
      <c r="I236" s="16">
        <v>74400</v>
      </c>
      <c r="J236" s="16"/>
      <c r="K236" s="16"/>
      <c r="L236" s="16">
        <v>74400</v>
      </c>
      <c r="M236" s="16"/>
      <c r="N236" s="16"/>
      <c r="O236" s="16"/>
      <c r="P236" s="23"/>
      <c r="Q236" s="16"/>
      <c r="R236" s="16"/>
      <c r="S236" s="16"/>
      <c r="T236" s="16"/>
      <c r="U236" s="16"/>
      <c r="V236" s="16"/>
      <c r="W236" s="16"/>
    </row>
    <row r="237" ht="18.75" customHeight="1" spans="1:23">
      <c r="A237" s="59" t="s">
        <v>73</v>
      </c>
      <c r="B237" s="8" t="s">
        <v>398</v>
      </c>
      <c r="C237" s="9" t="s">
        <v>308</v>
      </c>
      <c r="D237" s="8" t="s">
        <v>134</v>
      </c>
      <c r="E237" s="8" t="s">
        <v>135</v>
      </c>
      <c r="F237" s="8" t="s">
        <v>291</v>
      </c>
      <c r="G237" s="8" t="s">
        <v>292</v>
      </c>
      <c r="H237" s="16">
        <v>80600</v>
      </c>
      <c r="I237" s="16">
        <v>80600</v>
      </c>
      <c r="J237" s="16"/>
      <c r="K237" s="16"/>
      <c r="L237" s="16">
        <v>80600</v>
      </c>
      <c r="M237" s="16"/>
      <c r="N237" s="16"/>
      <c r="O237" s="16"/>
      <c r="P237" s="23"/>
      <c r="Q237" s="16"/>
      <c r="R237" s="16"/>
      <c r="S237" s="16"/>
      <c r="T237" s="16"/>
      <c r="U237" s="16"/>
      <c r="V237" s="16"/>
      <c r="W237" s="16"/>
    </row>
    <row r="238" ht="18.75" customHeight="1" spans="1:23">
      <c r="A238" s="59" t="s">
        <v>75</v>
      </c>
      <c r="B238" s="8" t="s">
        <v>399</v>
      </c>
      <c r="C238" s="9" t="s">
        <v>249</v>
      </c>
      <c r="D238" s="8" t="s">
        <v>134</v>
      </c>
      <c r="E238" s="8" t="s">
        <v>135</v>
      </c>
      <c r="F238" s="8" t="s">
        <v>242</v>
      </c>
      <c r="G238" s="8" t="s">
        <v>243</v>
      </c>
      <c r="H238" s="16">
        <v>7891377.6</v>
      </c>
      <c r="I238" s="16">
        <v>7891377.6</v>
      </c>
      <c r="J238" s="16"/>
      <c r="K238" s="16"/>
      <c r="L238" s="16">
        <v>7891377.6</v>
      </c>
      <c r="M238" s="16"/>
      <c r="N238" s="16"/>
      <c r="O238" s="16"/>
      <c r="P238" s="23"/>
      <c r="Q238" s="16"/>
      <c r="R238" s="16"/>
      <c r="S238" s="16"/>
      <c r="T238" s="16"/>
      <c r="U238" s="16"/>
      <c r="V238" s="16"/>
      <c r="W238" s="16"/>
    </row>
    <row r="239" ht="18.75" customHeight="1" spans="1:23">
      <c r="A239" s="59" t="s">
        <v>75</v>
      </c>
      <c r="B239" s="8" t="s">
        <v>399</v>
      </c>
      <c r="C239" s="9" t="s">
        <v>249</v>
      </c>
      <c r="D239" s="8" t="s">
        <v>134</v>
      </c>
      <c r="E239" s="8" t="s">
        <v>135</v>
      </c>
      <c r="F239" s="8" t="s">
        <v>244</v>
      </c>
      <c r="G239" s="8" t="s">
        <v>245</v>
      </c>
      <c r="H239" s="16">
        <v>738000</v>
      </c>
      <c r="I239" s="16">
        <v>738000</v>
      </c>
      <c r="J239" s="16"/>
      <c r="K239" s="16"/>
      <c r="L239" s="16">
        <v>738000</v>
      </c>
      <c r="M239" s="16"/>
      <c r="N239" s="16"/>
      <c r="O239" s="16"/>
      <c r="P239" s="23"/>
      <c r="Q239" s="16"/>
      <c r="R239" s="16"/>
      <c r="S239" s="16"/>
      <c r="T239" s="16"/>
      <c r="U239" s="16"/>
      <c r="V239" s="16"/>
      <c r="W239" s="16"/>
    </row>
    <row r="240" ht="18.75" customHeight="1" spans="1:23">
      <c r="A240" s="59" t="s">
        <v>75</v>
      </c>
      <c r="B240" s="8" t="s">
        <v>399</v>
      </c>
      <c r="C240" s="9" t="s">
        <v>249</v>
      </c>
      <c r="D240" s="8" t="s">
        <v>134</v>
      </c>
      <c r="E240" s="8" t="s">
        <v>135</v>
      </c>
      <c r="F240" s="8" t="s">
        <v>244</v>
      </c>
      <c r="G240" s="8" t="s">
        <v>245</v>
      </c>
      <c r="H240" s="16">
        <v>455316</v>
      </c>
      <c r="I240" s="16">
        <v>455316</v>
      </c>
      <c r="J240" s="16"/>
      <c r="K240" s="16"/>
      <c r="L240" s="16">
        <v>455316</v>
      </c>
      <c r="M240" s="16"/>
      <c r="N240" s="16"/>
      <c r="O240" s="16"/>
      <c r="P240" s="23"/>
      <c r="Q240" s="16"/>
      <c r="R240" s="16"/>
      <c r="S240" s="16"/>
      <c r="T240" s="16"/>
      <c r="U240" s="16"/>
      <c r="V240" s="16"/>
      <c r="W240" s="16"/>
    </row>
    <row r="241" ht="18.75" customHeight="1" spans="1:23">
      <c r="A241" s="59" t="s">
        <v>75</v>
      </c>
      <c r="B241" s="8" t="s">
        <v>399</v>
      </c>
      <c r="C241" s="9" t="s">
        <v>249</v>
      </c>
      <c r="D241" s="8" t="s">
        <v>134</v>
      </c>
      <c r="E241" s="8" t="s">
        <v>135</v>
      </c>
      <c r="F241" s="8" t="s">
        <v>250</v>
      </c>
      <c r="G241" s="8" t="s">
        <v>251</v>
      </c>
      <c r="H241" s="16">
        <v>2164440</v>
      </c>
      <c r="I241" s="16">
        <v>2164440</v>
      </c>
      <c r="J241" s="16"/>
      <c r="K241" s="16"/>
      <c r="L241" s="16">
        <v>2164440</v>
      </c>
      <c r="M241" s="16"/>
      <c r="N241" s="16"/>
      <c r="O241" s="16"/>
      <c r="P241" s="23"/>
      <c r="Q241" s="16"/>
      <c r="R241" s="16"/>
      <c r="S241" s="16"/>
      <c r="T241" s="16"/>
      <c r="U241" s="16"/>
      <c r="V241" s="16"/>
      <c r="W241" s="16"/>
    </row>
    <row r="242" ht="18.75" customHeight="1" spans="1:23">
      <c r="A242" s="59" t="s">
        <v>75</v>
      </c>
      <c r="B242" s="8" t="s">
        <v>399</v>
      </c>
      <c r="C242" s="9" t="s">
        <v>249</v>
      </c>
      <c r="D242" s="8" t="s">
        <v>134</v>
      </c>
      <c r="E242" s="8" t="s">
        <v>135</v>
      </c>
      <c r="F242" s="8" t="s">
        <v>250</v>
      </c>
      <c r="G242" s="8" t="s">
        <v>251</v>
      </c>
      <c r="H242" s="16">
        <v>3720000</v>
      </c>
      <c r="I242" s="16">
        <v>3720000</v>
      </c>
      <c r="J242" s="16"/>
      <c r="K242" s="16"/>
      <c r="L242" s="16">
        <v>3720000</v>
      </c>
      <c r="M242" s="16"/>
      <c r="N242" s="16"/>
      <c r="O242" s="16"/>
      <c r="P242" s="23"/>
      <c r="Q242" s="16"/>
      <c r="R242" s="16"/>
      <c r="S242" s="16"/>
      <c r="T242" s="16"/>
      <c r="U242" s="16"/>
      <c r="V242" s="16"/>
      <c r="W242" s="16"/>
    </row>
    <row r="243" ht="18.75" customHeight="1" spans="1:23">
      <c r="A243" s="59" t="s">
        <v>75</v>
      </c>
      <c r="B243" s="8" t="s">
        <v>400</v>
      </c>
      <c r="C243" s="9" t="s">
        <v>253</v>
      </c>
      <c r="D243" s="8" t="s">
        <v>134</v>
      </c>
      <c r="E243" s="8" t="s">
        <v>135</v>
      </c>
      <c r="F243" s="8" t="s">
        <v>254</v>
      </c>
      <c r="G243" s="8" t="s">
        <v>255</v>
      </c>
      <c r="H243" s="16">
        <v>164621.26</v>
      </c>
      <c r="I243" s="16">
        <v>164621.26</v>
      </c>
      <c r="J243" s="16"/>
      <c r="K243" s="16"/>
      <c r="L243" s="16">
        <v>164621.26</v>
      </c>
      <c r="M243" s="16"/>
      <c r="N243" s="16"/>
      <c r="O243" s="16"/>
      <c r="P243" s="23"/>
      <c r="Q243" s="16"/>
      <c r="R243" s="16"/>
      <c r="S243" s="16"/>
      <c r="T243" s="16"/>
      <c r="U243" s="16"/>
      <c r="V243" s="16"/>
      <c r="W243" s="16"/>
    </row>
    <row r="244" ht="18.75" customHeight="1" spans="1:23">
      <c r="A244" s="59" t="s">
        <v>75</v>
      </c>
      <c r="B244" s="8" t="s">
        <v>400</v>
      </c>
      <c r="C244" s="9" t="s">
        <v>253</v>
      </c>
      <c r="D244" s="8" t="s">
        <v>166</v>
      </c>
      <c r="E244" s="8" t="s">
        <v>167</v>
      </c>
      <c r="F244" s="8" t="s">
        <v>256</v>
      </c>
      <c r="G244" s="8" t="s">
        <v>257</v>
      </c>
      <c r="H244" s="16">
        <v>2633940.1</v>
      </c>
      <c r="I244" s="16">
        <v>2633940.1</v>
      </c>
      <c r="J244" s="16"/>
      <c r="K244" s="16"/>
      <c r="L244" s="16">
        <v>2633940.1</v>
      </c>
      <c r="M244" s="16"/>
      <c r="N244" s="16"/>
      <c r="O244" s="16"/>
      <c r="P244" s="23"/>
      <c r="Q244" s="16"/>
      <c r="R244" s="16"/>
      <c r="S244" s="16"/>
      <c r="T244" s="16"/>
      <c r="U244" s="16"/>
      <c r="V244" s="16"/>
      <c r="W244" s="16"/>
    </row>
    <row r="245" ht="18.75" customHeight="1" spans="1:23">
      <c r="A245" s="59" t="s">
        <v>75</v>
      </c>
      <c r="B245" s="8" t="s">
        <v>400</v>
      </c>
      <c r="C245" s="9" t="s">
        <v>253</v>
      </c>
      <c r="D245" s="8" t="s">
        <v>178</v>
      </c>
      <c r="E245" s="8" t="s">
        <v>179</v>
      </c>
      <c r="F245" s="8" t="s">
        <v>258</v>
      </c>
      <c r="G245" s="8" t="s">
        <v>259</v>
      </c>
      <c r="H245" s="16">
        <v>1366356.42</v>
      </c>
      <c r="I245" s="16">
        <v>1366356.42</v>
      </c>
      <c r="J245" s="16"/>
      <c r="K245" s="16"/>
      <c r="L245" s="16">
        <v>1366356.42</v>
      </c>
      <c r="M245" s="16"/>
      <c r="N245" s="16"/>
      <c r="O245" s="16"/>
      <c r="P245" s="23"/>
      <c r="Q245" s="16"/>
      <c r="R245" s="16"/>
      <c r="S245" s="16"/>
      <c r="T245" s="16"/>
      <c r="U245" s="16"/>
      <c r="V245" s="16"/>
      <c r="W245" s="16"/>
    </row>
    <row r="246" ht="18.75" customHeight="1" spans="1:23">
      <c r="A246" s="59" t="s">
        <v>75</v>
      </c>
      <c r="B246" s="8" t="s">
        <v>400</v>
      </c>
      <c r="C246" s="9" t="s">
        <v>253</v>
      </c>
      <c r="D246" s="8" t="s">
        <v>180</v>
      </c>
      <c r="E246" s="8" t="s">
        <v>181</v>
      </c>
      <c r="F246" s="8" t="s">
        <v>260</v>
      </c>
      <c r="G246" s="8" t="s">
        <v>261</v>
      </c>
      <c r="H246" s="16">
        <v>154624.56</v>
      </c>
      <c r="I246" s="16">
        <v>154624.56</v>
      </c>
      <c r="J246" s="16"/>
      <c r="K246" s="16"/>
      <c r="L246" s="16">
        <v>154624.56</v>
      </c>
      <c r="M246" s="16"/>
      <c r="N246" s="16"/>
      <c r="O246" s="16"/>
      <c r="P246" s="23"/>
      <c r="Q246" s="16"/>
      <c r="R246" s="16"/>
      <c r="S246" s="16"/>
      <c r="T246" s="16"/>
      <c r="U246" s="16"/>
      <c r="V246" s="16"/>
      <c r="W246" s="16"/>
    </row>
    <row r="247" ht="18.75" customHeight="1" spans="1:23">
      <c r="A247" s="59" t="s">
        <v>75</v>
      </c>
      <c r="B247" s="8" t="s">
        <v>400</v>
      </c>
      <c r="C247" s="9" t="s">
        <v>253</v>
      </c>
      <c r="D247" s="8" t="s">
        <v>180</v>
      </c>
      <c r="E247" s="8" t="s">
        <v>181</v>
      </c>
      <c r="F247" s="8" t="s">
        <v>260</v>
      </c>
      <c r="G247" s="8" t="s">
        <v>261</v>
      </c>
      <c r="H247" s="16">
        <v>660131.24</v>
      </c>
      <c r="I247" s="16">
        <v>660131.24</v>
      </c>
      <c r="J247" s="16"/>
      <c r="K247" s="16"/>
      <c r="L247" s="16">
        <v>660131.24</v>
      </c>
      <c r="M247" s="16"/>
      <c r="N247" s="16"/>
      <c r="O247" s="16"/>
      <c r="P247" s="23"/>
      <c r="Q247" s="16"/>
      <c r="R247" s="16"/>
      <c r="S247" s="16"/>
      <c r="T247" s="16"/>
      <c r="U247" s="16"/>
      <c r="V247" s="16"/>
      <c r="W247" s="16"/>
    </row>
    <row r="248" ht="18.75" customHeight="1" spans="1:23">
      <c r="A248" s="59" t="s">
        <v>75</v>
      </c>
      <c r="B248" s="8" t="s">
        <v>400</v>
      </c>
      <c r="C248" s="9" t="s">
        <v>253</v>
      </c>
      <c r="D248" s="8" t="s">
        <v>182</v>
      </c>
      <c r="E248" s="8" t="s">
        <v>183</v>
      </c>
      <c r="F248" s="8" t="s">
        <v>254</v>
      </c>
      <c r="G248" s="8" t="s">
        <v>255</v>
      </c>
      <c r="H248" s="16">
        <v>52678.8</v>
      </c>
      <c r="I248" s="16">
        <v>52678.8</v>
      </c>
      <c r="J248" s="16"/>
      <c r="K248" s="16"/>
      <c r="L248" s="16">
        <v>52678.8</v>
      </c>
      <c r="M248" s="16"/>
      <c r="N248" s="16"/>
      <c r="O248" s="16"/>
      <c r="P248" s="23"/>
      <c r="Q248" s="16"/>
      <c r="R248" s="16"/>
      <c r="S248" s="16"/>
      <c r="T248" s="16"/>
      <c r="U248" s="16"/>
      <c r="V248" s="16"/>
      <c r="W248" s="16"/>
    </row>
    <row r="249" ht="18.75" customHeight="1" spans="1:23">
      <c r="A249" s="59" t="s">
        <v>75</v>
      </c>
      <c r="B249" s="8" t="s">
        <v>400</v>
      </c>
      <c r="C249" s="9" t="s">
        <v>253</v>
      </c>
      <c r="D249" s="8" t="s">
        <v>182</v>
      </c>
      <c r="E249" s="8" t="s">
        <v>183</v>
      </c>
      <c r="F249" s="8" t="s">
        <v>254</v>
      </c>
      <c r="G249" s="8" t="s">
        <v>255</v>
      </c>
      <c r="H249" s="16">
        <v>14473</v>
      </c>
      <c r="I249" s="16">
        <v>14473</v>
      </c>
      <c r="J249" s="16"/>
      <c r="K249" s="16"/>
      <c r="L249" s="16">
        <v>14473</v>
      </c>
      <c r="M249" s="16"/>
      <c r="N249" s="16"/>
      <c r="O249" s="16"/>
      <c r="P249" s="23"/>
      <c r="Q249" s="16"/>
      <c r="R249" s="16"/>
      <c r="S249" s="16"/>
      <c r="T249" s="16"/>
      <c r="U249" s="16"/>
      <c r="V249" s="16"/>
      <c r="W249" s="16"/>
    </row>
    <row r="250" ht="18.75" customHeight="1" spans="1:23">
      <c r="A250" s="59" t="s">
        <v>75</v>
      </c>
      <c r="B250" s="8" t="s">
        <v>400</v>
      </c>
      <c r="C250" s="9" t="s">
        <v>253</v>
      </c>
      <c r="D250" s="8" t="s">
        <v>182</v>
      </c>
      <c r="E250" s="8" t="s">
        <v>183</v>
      </c>
      <c r="F250" s="8" t="s">
        <v>254</v>
      </c>
      <c r="G250" s="8" t="s">
        <v>255</v>
      </c>
      <c r="H250" s="16">
        <v>43772</v>
      </c>
      <c r="I250" s="16">
        <v>43772</v>
      </c>
      <c r="J250" s="16"/>
      <c r="K250" s="16"/>
      <c r="L250" s="16">
        <v>43772</v>
      </c>
      <c r="M250" s="16"/>
      <c r="N250" s="16"/>
      <c r="O250" s="16"/>
      <c r="P250" s="23"/>
      <c r="Q250" s="16"/>
      <c r="R250" s="16"/>
      <c r="S250" s="16"/>
      <c r="T250" s="16"/>
      <c r="U250" s="16"/>
      <c r="V250" s="16"/>
      <c r="W250" s="16"/>
    </row>
    <row r="251" ht="18.75" customHeight="1" spans="1:23">
      <c r="A251" s="59" t="s">
        <v>75</v>
      </c>
      <c r="B251" s="8" t="s">
        <v>401</v>
      </c>
      <c r="C251" s="9" t="s">
        <v>195</v>
      </c>
      <c r="D251" s="8" t="s">
        <v>194</v>
      </c>
      <c r="E251" s="8" t="s">
        <v>195</v>
      </c>
      <c r="F251" s="8" t="s">
        <v>263</v>
      </c>
      <c r="G251" s="8" t="s">
        <v>195</v>
      </c>
      <c r="H251" s="16">
        <v>1860516</v>
      </c>
      <c r="I251" s="16">
        <v>1860516</v>
      </c>
      <c r="J251" s="16"/>
      <c r="K251" s="16"/>
      <c r="L251" s="16">
        <v>1860516</v>
      </c>
      <c r="M251" s="16"/>
      <c r="N251" s="16"/>
      <c r="O251" s="16"/>
      <c r="P251" s="23"/>
      <c r="Q251" s="16"/>
      <c r="R251" s="16"/>
      <c r="S251" s="16"/>
      <c r="T251" s="16"/>
      <c r="U251" s="16"/>
      <c r="V251" s="16"/>
      <c r="W251" s="16"/>
    </row>
    <row r="252" ht="18.75" customHeight="1" spans="1:23">
      <c r="A252" s="59" t="s">
        <v>75</v>
      </c>
      <c r="B252" s="8" t="s">
        <v>402</v>
      </c>
      <c r="C252" s="9" t="s">
        <v>265</v>
      </c>
      <c r="D252" s="8" t="s">
        <v>164</v>
      </c>
      <c r="E252" s="8" t="s">
        <v>165</v>
      </c>
      <c r="F252" s="8" t="s">
        <v>266</v>
      </c>
      <c r="G252" s="8" t="s">
        <v>267</v>
      </c>
      <c r="H252" s="16">
        <v>590400</v>
      </c>
      <c r="I252" s="16">
        <v>590400</v>
      </c>
      <c r="J252" s="16"/>
      <c r="K252" s="16"/>
      <c r="L252" s="16">
        <v>590400</v>
      </c>
      <c r="M252" s="16"/>
      <c r="N252" s="16"/>
      <c r="O252" s="16"/>
      <c r="P252" s="23"/>
      <c r="Q252" s="16"/>
      <c r="R252" s="16"/>
      <c r="S252" s="16"/>
      <c r="T252" s="16"/>
      <c r="U252" s="16"/>
      <c r="V252" s="16"/>
      <c r="W252" s="16"/>
    </row>
    <row r="253" ht="18.75" customHeight="1" spans="1:23">
      <c r="A253" s="59" t="s">
        <v>75</v>
      </c>
      <c r="B253" s="8" t="s">
        <v>403</v>
      </c>
      <c r="C253" s="9" t="s">
        <v>277</v>
      </c>
      <c r="D253" s="8" t="s">
        <v>134</v>
      </c>
      <c r="E253" s="8" t="s">
        <v>135</v>
      </c>
      <c r="F253" s="8" t="s">
        <v>278</v>
      </c>
      <c r="G253" s="8" t="s">
        <v>277</v>
      </c>
      <c r="H253" s="16">
        <v>74400</v>
      </c>
      <c r="I253" s="16">
        <v>74400</v>
      </c>
      <c r="J253" s="16"/>
      <c r="K253" s="16"/>
      <c r="L253" s="16">
        <v>74400</v>
      </c>
      <c r="M253" s="16"/>
      <c r="N253" s="16"/>
      <c r="O253" s="16"/>
      <c r="P253" s="23"/>
      <c r="Q253" s="16"/>
      <c r="R253" s="16"/>
      <c r="S253" s="16"/>
      <c r="T253" s="16"/>
      <c r="U253" s="16"/>
      <c r="V253" s="16"/>
      <c r="W253" s="16"/>
    </row>
    <row r="254" ht="18.75" customHeight="1" spans="1:23">
      <c r="A254" s="59" t="s">
        <v>75</v>
      </c>
      <c r="B254" s="8" t="s">
        <v>404</v>
      </c>
      <c r="C254" s="9" t="s">
        <v>302</v>
      </c>
      <c r="D254" s="8" t="s">
        <v>134</v>
      </c>
      <c r="E254" s="8" t="s">
        <v>135</v>
      </c>
      <c r="F254" s="8" t="s">
        <v>303</v>
      </c>
      <c r="G254" s="8" t="s">
        <v>304</v>
      </c>
      <c r="H254" s="16">
        <v>744000</v>
      </c>
      <c r="I254" s="16">
        <v>744000</v>
      </c>
      <c r="J254" s="16"/>
      <c r="K254" s="16"/>
      <c r="L254" s="16">
        <v>744000</v>
      </c>
      <c r="M254" s="16"/>
      <c r="N254" s="16"/>
      <c r="O254" s="16"/>
      <c r="P254" s="23"/>
      <c r="Q254" s="16"/>
      <c r="R254" s="16"/>
      <c r="S254" s="16"/>
      <c r="T254" s="16"/>
      <c r="U254" s="16"/>
      <c r="V254" s="16"/>
      <c r="W254" s="16"/>
    </row>
    <row r="255" ht="18.75" customHeight="1" spans="1:23">
      <c r="A255" s="59" t="s">
        <v>75</v>
      </c>
      <c r="B255" s="8" t="s">
        <v>405</v>
      </c>
      <c r="C255" s="9" t="s">
        <v>308</v>
      </c>
      <c r="D255" s="8" t="s">
        <v>134</v>
      </c>
      <c r="E255" s="8" t="s">
        <v>135</v>
      </c>
      <c r="F255" s="8" t="s">
        <v>291</v>
      </c>
      <c r="G255" s="8" t="s">
        <v>292</v>
      </c>
      <c r="H255" s="16">
        <v>161200</v>
      </c>
      <c r="I255" s="16">
        <v>161200</v>
      </c>
      <c r="J255" s="16"/>
      <c r="K255" s="16"/>
      <c r="L255" s="16">
        <v>161200</v>
      </c>
      <c r="M255" s="16"/>
      <c r="N255" s="16"/>
      <c r="O255" s="16"/>
      <c r="P255" s="23"/>
      <c r="Q255" s="16"/>
      <c r="R255" s="16"/>
      <c r="S255" s="16"/>
      <c r="T255" s="16"/>
      <c r="U255" s="16"/>
      <c r="V255" s="16"/>
      <c r="W255" s="16"/>
    </row>
    <row r="256" ht="18.75" customHeight="1" spans="1:23">
      <c r="A256" s="59" t="s">
        <v>75</v>
      </c>
      <c r="B256" s="8" t="s">
        <v>406</v>
      </c>
      <c r="C256" s="9" t="s">
        <v>300</v>
      </c>
      <c r="D256" s="8" t="s">
        <v>134</v>
      </c>
      <c r="E256" s="8" t="s">
        <v>135</v>
      </c>
      <c r="F256" s="8" t="s">
        <v>250</v>
      </c>
      <c r="G256" s="8" t="s">
        <v>251</v>
      </c>
      <c r="H256" s="16">
        <v>595200</v>
      </c>
      <c r="I256" s="16">
        <v>595200</v>
      </c>
      <c r="J256" s="16"/>
      <c r="K256" s="16"/>
      <c r="L256" s="16">
        <v>595200</v>
      </c>
      <c r="M256" s="16"/>
      <c r="N256" s="16"/>
      <c r="O256" s="16"/>
      <c r="P256" s="23"/>
      <c r="Q256" s="16"/>
      <c r="R256" s="16"/>
      <c r="S256" s="16"/>
      <c r="T256" s="16"/>
      <c r="U256" s="16"/>
      <c r="V256" s="16"/>
      <c r="W256" s="16"/>
    </row>
    <row r="257" ht="18.75" customHeight="1" spans="1:23">
      <c r="A257" s="59" t="s">
        <v>75</v>
      </c>
      <c r="B257" s="8" t="s">
        <v>406</v>
      </c>
      <c r="C257" s="9" t="s">
        <v>300</v>
      </c>
      <c r="D257" s="8" t="s">
        <v>134</v>
      </c>
      <c r="E257" s="8" t="s">
        <v>135</v>
      </c>
      <c r="F257" s="8" t="s">
        <v>250</v>
      </c>
      <c r="G257" s="8" t="s">
        <v>251</v>
      </c>
      <c r="H257" s="16">
        <v>1636800</v>
      </c>
      <c r="I257" s="16">
        <v>1636800</v>
      </c>
      <c r="J257" s="16"/>
      <c r="K257" s="16"/>
      <c r="L257" s="16">
        <v>1636800</v>
      </c>
      <c r="M257" s="16"/>
      <c r="N257" s="16"/>
      <c r="O257" s="16"/>
      <c r="P257" s="23"/>
      <c r="Q257" s="16"/>
      <c r="R257" s="16"/>
      <c r="S257" s="16"/>
      <c r="T257" s="16"/>
      <c r="U257" s="16"/>
      <c r="V257" s="16"/>
      <c r="W257" s="16"/>
    </row>
    <row r="258" ht="18.75" customHeight="1" spans="1:23">
      <c r="A258" s="59" t="s">
        <v>75</v>
      </c>
      <c r="B258" s="8" t="s">
        <v>407</v>
      </c>
      <c r="C258" s="9" t="s">
        <v>328</v>
      </c>
      <c r="D258" s="8" t="s">
        <v>134</v>
      </c>
      <c r="E258" s="8" t="s">
        <v>135</v>
      </c>
      <c r="F258" s="8" t="s">
        <v>303</v>
      </c>
      <c r="G258" s="8" t="s">
        <v>304</v>
      </c>
      <c r="H258" s="16">
        <v>130200</v>
      </c>
      <c r="I258" s="16">
        <v>130200</v>
      </c>
      <c r="J258" s="16"/>
      <c r="K258" s="16"/>
      <c r="L258" s="16">
        <v>130200</v>
      </c>
      <c r="M258" s="16"/>
      <c r="N258" s="16"/>
      <c r="O258" s="16"/>
      <c r="P258" s="23"/>
      <c r="Q258" s="16"/>
      <c r="R258" s="16"/>
      <c r="S258" s="16"/>
      <c r="T258" s="16"/>
      <c r="U258" s="16"/>
      <c r="V258" s="16"/>
      <c r="W258" s="16"/>
    </row>
    <row r="259" ht="18.75" customHeight="1" spans="1:23">
      <c r="A259" s="59" t="s">
        <v>77</v>
      </c>
      <c r="B259" s="8" t="s">
        <v>408</v>
      </c>
      <c r="C259" s="9" t="s">
        <v>249</v>
      </c>
      <c r="D259" s="8" t="s">
        <v>134</v>
      </c>
      <c r="E259" s="8" t="s">
        <v>135</v>
      </c>
      <c r="F259" s="8" t="s">
        <v>242</v>
      </c>
      <c r="G259" s="8" t="s">
        <v>243</v>
      </c>
      <c r="H259" s="16">
        <v>5518020</v>
      </c>
      <c r="I259" s="16">
        <v>5518020</v>
      </c>
      <c r="J259" s="16"/>
      <c r="K259" s="16"/>
      <c r="L259" s="16">
        <v>5518020</v>
      </c>
      <c r="M259" s="16"/>
      <c r="N259" s="16"/>
      <c r="O259" s="16"/>
      <c r="P259" s="23"/>
      <c r="Q259" s="16"/>
      <c r="R259" s="16"/>
      <c r="S259" s="16"/>
      <c r="T259" s="16"/>
      <c r="U259" s="16"/>
      <c r="V259" s="16"/>
      <c r="W259" s="16"/>
    </row>
    <row r="260" ht="18.75" customHeight="1" spans="1:23">
      <c r="A260" s="59" t="s">
        <v>77</v>
      </c>
      <c r="B260" s="8" t="s">
        <v>408</v>
      </c>
      <c r="C260" s="9" t="s">
        <v>249</v>
      </c>
      <c r="D260" s="8" t="s">
        <v>134</v>
      </c>
      <c r="E260" s="8" t="s">
        <v>135</v>
      </c>
      <c r="F260" s="8" t="s">
        <v>244</v>
      </c>
      <c r="G260" s="8" t="s">
        <v>245</v>
      </c>
      <c r="H260" s="16">
        <v>309600</v>
      </c>
      <c r="I260" s="16">
        <v>309600</v>
      </c>
      <c r="J260" s="16"/>
      <c r="K260" s="16"/>
      <c r="L260" s="16">
        <v>309600</v>
      </c>
      <c r="M260" s="16"/>
      <c r="N260" s="16"/>
      <c r="O260" s="16"/>
      <c r="P260" s="23"/>
      <c r="Q260" s="16"/>
      <c r="R260" s="16"/>
      <c r="S260" s="16"/>
      <c r="T260" s="16"/>
      <c r="U260" s="16"/>
      <c r="V260" s="16"/>
      <c r="W260" s="16"/>
    </row>
    <row r="261" ht="18.75" customHeight="1" spans="1:23">
      <c r="A261" s="59" t="s">
        <v>77</v>
      </c>
      <c r="B261" s="8" t="s">
        <v>408</v>
      </c>
      <c r="C261" s="9" t="s">
        <v>249</v>
      </c>
      <c r="D261" s="8" t="s">
        <v>134</v>
      </c>
      <c r="E261" s="8" t="s">
        <v>135</v>
      </c>
      <c r="F261" s="8" t="s">
        <v>244</v>
      </c>
      <c r="G261" s="8" t="s">
        <v>245</v>
      </c>
      <c r="H261" s="16">
        <v>498000</v>
      </c>
      <c r="I261" s="16">
        <v>498000</v>
      </c>
      <c r="J261" s="16"/>
      <c r="K261" s="16"/>
      <c r="L261" s="16">
        <v>498000</v>
      </c>
      <c r="M261" s="16"/>
      <c r="N261" s="16"/>
      <c r="O261" s="16"/>
      <c r="P261" s="23"/>
      <c r="Q261" s="16"/>
      <c r="R261" s="16"/>
      <c r="S261" s="16"/>
      <c r="T261" s="16"/>
      <c r="U261" s="16"/>
      <c r="V261" s="16"/>
      <c r="W261" s="16"/>
    </row>
    <row r="262" ht="18.75" customHeight="1" spans="1:23">
      <c r="A262" s="59" t="s">
        <v>77</v>
      </c>
      <c r="B262" s="8" t="s">
        <v>408</v>
      </c>
      <c r="C262" s="9" t="s">
        <v>249</v>
      </c>
      <c r="D262" s="8" t="s">
        <v>134</v>
      </c>
      <c r="E262" s="8" t="s">
        <v>135</v>
      </c>
      <c r="F262" s="8" t="s">
        <v>250</v>
      </c>
      <c r="G262" s="8" t="s">
        <v>251</v>
      </c>
      <c r="H262" s="16">
        <v>1463400</v>
      </c>
      <c r="I262" s="16">
        <v>1463400</v>
      </c>
      <c r="J262" s="16"/>
      <c r="K262" s="16"/>
      <c r="L262" s="16">
        <v>1463400</v>
      </c>
      <c r="M262" s="16"/>
      <c r="N262" s="16"/>
      <c r="O262" s="16"/>
      <c r="P262" s="23"/>
      <c r="Q262" s="16"/>
      <c r="R262" s="16"/>
      <c r="S262" s="16"/>
      <c r="T262" s="16"/>
      <c r="U262" s="16"/>
      <c r="V262" s="16"/>
      <c r="W262" s="16"/>
    </row>
    <row r="263" ht="18.75" customHeight="1" spans="1:23">
      <c r="A263" s="59" t="s">
        <v>77</v>
      </c>
      <c r="B263" s="8" t="s">
        <v>408</v>
      </c>
      <c r="C263" s="9" t="s">
        <v>249</v>
      </c>
      <c r="D263" s="8" t="s">
        <v>134</v>
      </c>
      <c r="E263" s="8" t="s">
        <v>135</v>
      </c>
      <c r="F263" s="8" t="s">
        <v>250</v>
      </c>
      <c r="G263" s="8" t="s">
        <v>251</v>
      </c>
      <c r="H263" s="16">
        <v>2490000</v>
      </c>
      <c r="I263" s="16">
        <v>2490000</v>
      </c>
      <c r="J263" s="16"/>
      <c r="K263" s="16"/>
      <c r="L263" s="16">
        <v>2490000</v>
      </c>
      <c r="M263" s="16"/>
      <c r="N263" s="16"/>
      <c r="O263" s="16"/>
      <c r="P263" s="23"/>
      <c r="Q263" s="16"/>
      <c r="R263" s="16"/>
      <c r="S263" s="16"/>
      <c r="T263" s="16"/>
      <c r="U263" s="16"/>
      <c r="V263" s="16"/>
      <c r="W263" s="16"/>
    </row>
    <row r="264" ht="18.75" customHeight="1" spans="1:23">
      <c r="A264" s="59" t="s">
        <v>77</v>
      </c>
      <c r="B264" s="8" t="s">
        <v>409</v>
      </c>
      <c r="C264" s="9" t="s">
        <v>253</v>
      </c>
      <c r="D264" s="8" t="s">
        <v>134</v>
      </c>
      <c r="E264" s="8" t="s">
        <v>135</v>
      </c>
      <c r="F264" s="8" t="s">
        <v>254</v>
      </c>
      <c r="G264" s="8" t="s">
        <v>255</v>
      </c>
      <c r="H264" s="16">
        <v>112747.2</v>
      </c>
      <c r="I264" s="16">
        <v>112747.2</v>
      </c>
      <c r="J264" s="16"/>
      <c r="K264" s="16"/>
      <c r="L264" s="16">
        <v>112747.2</v>
      </c>
      <c r="M264" s="16"/>
      <c r="N264" s="16"/>
      <c r="O264" s="16"/>
      <c r="P264" s="23"/>
      <c r="Q264" s="16"/>
      <c r="R264" s="16"/>
      <c r="S264" s="16"/>
      <c r="T264" s="16"/>
      <c r="U264" s="16"/>
      <c r="V264" s="16"/>
      <c r="W264" s="16"/>
    </row>
    <row r="265" ht="18.75" customHeight="1" spans="1:23">
      <c r="A265" s="59" t="s">
        <v>77</v>
      </c>
      <c r="B265" s="8" t="s">
        <v>409</v>
      </c>
      <c r="C265" s="9" t="s">
        <v>253</v>
      </c>
      <c r="D265" s="8" t="s">
        <v>166</v>
      </c>
      <c r="E265" s="8" t="s">
        <v>167</v>
      </c>
      <c r="F265" s="8" t="s">
        <v>256</v>
      </c>
      <c r="G265" s="8" t="s">
        <v>257</v>
      </c>
      <c r="H265" s="16">
        <v>1803955.2</v>
      </c>
      <c r="I265" s="16">
        <v>1803955.2</v>
      </c>
      <c r="J265" s="16"/>
      <c r="K265" s="16"/>
      <c r="L265" s="16">
        <v>1803955.2</v>
      </c>
      <c r="M265" s="16"/>
      <c r="N265" s="16"/>
      <c r="O265" s="16"/>
      <c r="P265" s="23"/>
      <c r="Q265" s="16"/>
      <c r="R265" s="16"/>
      <c r="S265" s="16"/>
      <c r="T265" s="16"/>
      <c r="U265" s="16"/>
      <c r="V265" s="16"/>
      <c r="W265" s="16"/>
    </row>
    <row r="266" ht="18.75" customHeight="1" spans="1:23">
      <c r="A266" s="59" t="s">
        <v>77</v>
      </c>
      <c r="B266" s="8" t="s">
        <v>409</v>
      </c>
      <c r="C266" s="9" t="s">
        <v>253</v>
      </c>
      <c r="D266" s="8" t="s">
        <v>178</v>
      </c>
      <c r="E266" s="8" t="s">
        <v>179</v>
      </c>
      <c r="F266" s="8" t="s">
        <v>258</v>
      </c>
      <c r="G266" s="8" t="s">
        <v>259</v>
      </c>
      <c r="H266" s="16">
        <v>935801.76</v>
      </c>
      <c r="I266" s="16">
        <v>935801.76</v>
      </c>
      <c r="J266" s="16"/>
      <c r="K266" s="16"/>
      <c r="L266" s="16">
        <v>935801.76</v>
      </c>
      <c r="M266" s="16"/>
      <c r="N266" s="16"/>
      <c r="O266" s="16"/>
      <c r="P266" s="23"/>
      <c r="Q266" s="16"/>
      <c r="R266" s="16"/>
      <c r="S266" s="16"/>
      <c r="T266" s="16"/>
      <c r="U266" s="16"/>
      <c r="V266" s="16"/>
      <c r="W266" s="16"/>
    </row>
    <row r="267" ht="18.75" customHeight="1" spans="1:23">
      <c r="A267" s="59" t="s">
        <v>77</v>
      </c>
      <c r="B267" s="8" t="s">
        <v>409</v>
      </c>
      <c r="C267" s="9" t="s">
        <v>253</v>
      </c>
      <c r="D267" s="8" t="s">
        <v>180</v>
      </c>
      <c r="E267" s="8" t="s">
        <v>181</v>
      </c>
      <c r="F267" s="8" t="s">
        <v>260</v>
      </c>
      <c r="G267" s="8" t="s">
        <v>261</v>
      </c>
      <c r="H267" s="16">
        <v>75729.62</v>
      </c>
      <c r="I267" s="16">
        <v>75729.62</v>
      </c>
      <c r="J267" s="16"/>
      <c r="K267" s="16"/>
      <c r="L267" s="16">
        <v>75729.62</v>
      </c>
      <c r="M267" s="16"/>
      <c r="N267" s="16"/>
      <c r="O267" s="16"/>
      <c r="P267" s="23"/>
      <c r="Q267" s="16"/>
      <c r="R267" s="16"/>
      <c r="S267" s="16"/>
      <c r="T267" s="16"/>
      <c r="U267" s="16"/>
      <c r="V267" s="16"/>
      <c r="W267" s="16"/>
    </row>
    <row r="268" ht="18.75" customHeight="1" spans="1:23">
      <c r="A268" s="59" t="s">
        <v>77</v>
      </c>
      <c r="B268" s="8" t="s">
        <v>409</v>
      </c>
      <c r="C268" s="9" t="s">
        <v>253</v>
      </c>
      <c r="D268" s="8" t="s">
        <v>180</v>
      </c>
      <c r="E268" s="8" t="s">
        <v>181</v>
      </c>
      <c r="F268" s="8" t="s">
        <v>260</v>
      </c>
      <c r="G268" s="8" t="s">
        <v>261</v>
      </c>
      <c r="H268" s="16">
        <v>452116.27</v>
      </c>
      <c r="I268" s="16">
        <v>452116.27</v>
      </c>
      <c r="J268" s="16"/>
      <c r="K268" s="16"/>
      <c r="L268" s="16">
        <v>452116.27</v>
      </c>
      <c r="M268" s="16"/>
      <c r="N268" s="16"/>
      <c r="O268" s="16"/>
      <c r="P268" s="23"/>
      <c r="Q268" s="16"/>
      <c r="R268" s="16"/>
      <c r="S268" s="16"/>
      <c r="T268" s="16"/>
      <c r="U268" s="16"/>
      <c r="V268" s="16"/>
      <c r="W268" s="16"/>
    </row>
    <row r="269" ht="18.75" customHeight="1" spans="1:23">
      <c r="A269" s="59" t="s">
        <v>77</v>
      </c>
      <c r="B269" s="8" t="s">
        <v>409</v>
      </c>
      <c r="C269" s="9" t="s">
        <v>253</v>
      </c>
      <c r="D269" s="8" t="s">
        <v>182</v>
      </c>
      <c r="E269" s="8" t="s">
        <v>183</v>
      </c>
      <c r="F269" s="8" t="s">
        <v>254</v>
      </c>
      <c r="G269" s="8" t="s">
        <v>255</v>
      </c>
      <c r="H269" s="16">
        <v>29299</v>
      </c>
      <c r="I269" s="16">
        <v>29299</v>
      </c>
      <c r="J269" s="16"/>
      <c r="K269" s="16"/>
      <c r="L269" s="16">
        <v>29299</v>
      </c>
      <c r="M269" s="16"/>
      <c r="N269" s="16"/>
      <c r="O269" s="16"/>
      <c r="P269" s="23"/>
      <c r="Q269" s="16"/>
      <c r="R269" s="16"/>
      <c r="S269" s="16"/>
      <c r="T269" s="16"/>
      <c r="U269" s="16"/>
      <c r="V269" s="16"/>
      <c r="W269" s="16"/>
    </row>
    <row r="270" ht="18.75" customHeight="1" spans="1:23">
      <c r="A270" s="59" t="s">
        <v>77</v>
      </c>
      <c r="B270" s="8" t="s">
        <v>409</v>
      </c>
      <c r="C270" s="9" t="s">
        <v>253</v>
      </c>
      <c r="D270" s="8" t="s">
        <v>182</v>
      </c>
      <c r="E270" s="8" t="s">
        <v>183</v>
      </c>
      <c r="F270" s="8" t="s">
        <v>254</v>
      </c>
      <c r="G270" s="8" t="s">
        <v>255</v>
      </c>
      <c r="H270" s="16">
        <v>7766</v>
      </c>
      <c r="I270" s="16">
        <v>7766</v>
      </c>
      <c r="J270" s="16"/>
      <c r="K270" s="16"/>
      <c r="L270" s="16">
        <v>7766</v>
      </c>
      <c r="M270" s="16"/>
      <c r="N270" s="16"/>
      <c r="O270" s="16"/>
      <c r="P270" s="23"/>
      <c r="Q270" s="16"/>
      <c r="R270" s="16"/>
      <c r="S270" s="16"/>
      <c r="T270" s="16"/>
      <c r="U270" s="16"/>
      <c r="V270" s="16"/>
      <c r="W270" s="16"/>
    </row>
    <row r="271" ht="18.75" customHeight="1" spans="1:23">
      <c r="A271" s="59" t="s">
        <v>77</v>
      </c>
      <c r="B271" s="8" t="s">
        <v>409</v>
      </c>
      <c r="C271" s="9" t="s">
        <v>253</v>
      </c>
      <c r="D271" s="8" t="s">
        <v>182</v>
      </c>
      <c r="E271" s="8" t="s">
        <v>183</v>
      </c>
      <c r="F271" s="8" t="s">
        <v>254</v>
      </c>
      <c r="G271" s="8" t="s">
        <v>255</v>
      </c>
      <c r="H271" s="16">
        <v>36079.1</v>
      </c>
      <c r="I271" s="16">
        <v>36079.1</v>
      </c>
      <c r="J271" s="16"/>
      <c r="K271" s="16"/>
      <c r="L271" s="16">
        <v>36079.1</v>
      </c>
      <c r="M271" s="16"/>
      <c r="N271" s="16"/>
      <c r="O271" s="16"/>
      <c r="P271" s="23"/>
      <c r="Q271" s="16"/>
      <c r="R271" s="16"/>
      <c r="S271" s="16"/>
      <c r="T271" s="16"/>
      <c r="U271" s="16"/>
      <c r="V271" s="16"/>
      <c r="W271" s="16"/>
    </row>
    <row r="272" ht="18.75" customHeight="1" spans="1:23">
      <c r="A272" s="59" t="s">
        <v>77</v>
      </c>
      <c r="B272" s="8" t="s">
        <v>410</v>
      </c>
      <c r="C272" s="9" t="s">
        <v>195</v>
      </c>
      <c r="D272" s="8" t="s">
        <v>194</v>
      </c>
      <c r="E272" s="8" t="s">
        <v>195</v>
      </c>
      <c r="F272" s="8" t="s">
        <v>263</v>
      </c>
      <c r="G272" s="8" t="s">
        <v>195</v>
      </c>
      <c r="H272" s="16">
        <v>1260828</v>
      </c>
      <c r="I272" s="16">
        <v>1260828</v>
      </c>
      <c r="J272" s="16"/>
      <c r="K272" s="16"/>
      <c r="L272" s="16">
        <v>1260828</v>
      </c>
      <c r="M272" s="16"/>
      <c r="N272" s="16"/>
      <c r="O272" s="16"/>
      <c r="P272" s="23"/>
      <c r="Q272" s="16"/>
      <c r="R272" s="16"/>
      <c r="S272" s="16"/>
      <c r="T272" s="16"/>
      <c r="U272" s="16"/>
      <c r="V272" s="16"/>
      <c r="W272" s="16"/>
    </row>
    <row r="273" ht="18.75" customHeight="1" spans="1:23">
      <c r="A273" s="59" t="s">
        <v>77</v>
      </c>
      <c r="B273" s="8" t="s">
        <v>411</v>
      </c>
      <c r="C273" s="9" t="s">
        <v>265</v>
      </c>
      <c r="D273" s="8" t="s">
        <v>164</v>
      </c>
      <c r="E273" s="8" t="s">
        <v>165</v>
      </c>
      <c r="F273" s="8" t="s">
        <v>266</v>
      </c>
      <c r="G273" s="8" t="s">
        <v>267</v>
      </c>
      <c r="H273" s="16">
        <v>316800</v>
      </c>
      <c r="I273" s="16">
        <v>316800</v>
      </c>
      <c r="J273" s="16"/>
      <c r="K273" s="16"/>
      <c r="L273" s="16">
        <v>316800</v>
      </c>
      <c r="M273" s="16"/>
      <c r="N273" s="16"/>
      <c r="O273" s="16"/>
      <c r="P273" s="23"/>
      <c r="Q273" s="16"/>
      <c r="R273" s="16"/>
      <c r="S273" s="16"/>
      <c r="T273" s="16"/>
      <c r="U273" s="16"/>
      <c r="V273" s="16"/>
      <c r="W273" s="16"/>
    </row>
    <row r="274" ht="18.75" customHeight="1" spans="1:23">
      <c r="A274" s="59" t="s">
        <v>77</v>
      </c>
      <c r="B274" s="8" t="s">
        <v>412</v>
      </c>
      <c r="C274" s="9" t="s">
        <v>277</v>
      </c>
      <c r="D274" s="8" t="s">
        <v>134</v>
      </c>
      <c r="E274" s="8" t="s">
        <v>135</v>
      </c>
      <c r="F274" s="8" t="s">
        <v>278</v>
      </c>
      <c r="G274" s="8" t="s">
        <v>277</v>
      </c>
      <c r="H274" s="16">
        <v>49800</v>
      </c>
      <c r="I274" s="16">
        <v>49800</v>
      </c>
      <c r="J274" s="16"/>
      <c r="K274" s="16"/>
      <c r="L274" s="16">
        <v>49800</v>
      </c>
      <c r="M274" s="16"/>
      <c r="N274" s="16"/>
      <c r="O274" s="16"/>
      <c r="P274" s="23"/>
      <c r="Q274" s="16"/>
      <c r="R274" s="16"/>
      <c r="S274" s="16"/>
      <c r="T274" s="16"/>
      <c r="U274" s="16"/>
      <c r="V274" s="16"/>
      <c r="W274" s="16"/>
    </row>
    <row r="275" ht="18.75" customHeight="1" spans="1:23">
      <c r="A275" s="59" t="s">
        <v>77</v>
      </c>
      <c r="B275" s="8" t="s">
        <v>413</v>
      </c>
      <c r="C275" s="9" t="s">
        <v>300</v>
      </c>
      <c r="D275" s="8" t="s">
        <v>134</v>
      </c>
      <c r="E275" s="8" t="s">
        <v>135</v>
      </c>
      <c r="F275" s="8" t="s">
        <v>250</v>
      </c>
      <c r="G275" s="8" t="s">
        <v>251</v>
      </c>
      <c r="H275" s="16">
        <v>398400</v>
      </c>
      <c r="I275" s="16">
        <v>398400</v>
      </c>
      <c r="J275" s="16"/>
      <c r="K275" s="16"/>
      <c r="L275" s="16">
        <v>398400</v>
      </c>
      <c r="M275" s="16"/>
      <c r="N275" s="16"/>
      <c r="O275" s="16"/>
      <c r="P275" s="23"/>
      <c r="Q275" s="16"/>
      <c r="R275" s="16"/>
      <c r="S275" s="16"/>
      <c r="T275" s="16"/>
      <c r="U275" s="16"/>
      <c r="V275" s="16"/>
      <c r="W275" s="16"/>
    </row>
    <row r="276" ht="18.75" customHeight="1" spans="1:23">
      <c r="A276" s="59" t="s">
        <v>77</v>
      </c>
      <c r="B276" s="8" t="s">
        <v>413</v>
      </c>
      <c r="C276" s="9" t="s">
        <v>300</v>
      </c>
      <c r="D276" s="8" t="s">
        <v>134</v>
      </c>
      <c r="E276" s="8" t="s">
        <v>135</v>
      </c>
      <c r="F276" s="8" t="s">
        <v>250</v>
      </c>
      <c r="G276" s="8" t="s">
        <v>251</v>
      </c>
      <c r="H276" s="16">
        <v>1095600</v>
      </c>
      <c r="I276" s="16">
        <v>1095600</v>
      </c>
      <c r="J276" s="16"/>
      <c r="K276" s="16"/>
      <c r="L276" s="16">
        <v>1095600</v>
      </c>
      <c r="M276" s="16"/>
      <c r="N276" s="16"/>
      <c r="O276" s="16"/>
      <c r="P276" s="23"/>
      <c r="Q276" s="16"/>
      <c r="R276" s="16"/>
      <c r="S276" s="16"/>
      <c r="T276" s="16"/>
      <c r="U276" s="16"/>
      <c r="V276" s="16"/>
      <c r="W276" s="16"/>
    </row>
    <row r="277" ht="18.75" customHeight="1" spans="1:23">
      <c r="A277" s="59" t="s">
        <v>77</v>
      </c>
      <c r="B277" s="8" t="s">
        <v>414</v>
      </c>
      <c r="C277" s="9" t="s">
        <v>302</v>
      </c>
      <c r="D277" s="8" t="s">
        <v>134</v>
      </c>
      <c r="E277" s="8" t="s">
        <v>135</v>
      </c>
      <c r="F277" s="8" t="s">
        <v>303</v>
      </c>
      <c r="G277" s="8" t="s">
        <v>304</v>
      </c>
      <c r="H277" s="16">
        <v>498000</v>
      </c>
      <c r="I277" s="16">
        <v>498000</v>
      </c>
      <c r="J277" s="16"/>
      <c r="K277" s="16"/>
      <c r="L277" s="16">
        <v>498000</v>
      </c>
      <c r="M277" s="16"/>
      <c r="N277" s="16"/>
      <c r="O277" s="16"/>
      <c r="P277" s="23"/>
      <c r="Q277" s="16"/>
      <c r="R277" s="16"/>
      <c r="S277" s="16"/>
      <c r="T277" s="16"/>
      <c r="U277" s="16"/>
      <c r="V277" s="16"/>
      <c r="W277" s="16"/>
    </row>
    <row r="278" ht="18.75" customHeight="1" spans="1:23">
      <c r="A278" s="59" t="s">
        <v>77</v>
      </c>
      <c r="B278" s="8" t="s">
        <v>415</v>
      </c>
      <c r="C278" s="9" t="s">
        <v>328</v>
      </c>
      <c r="D278" s="8" t="s">
        <v>134</v>
      </c>
      <c r="E278" s="8" t="s">
        <v>135</v>
      </c>
      <c r="F278" s="8" t="s">
        <v>303</v>
      </c>
      <c r="G278" s="8" t="s">
        <v>304</v>
      </c>
      <c r="H278" s="16">
        <v>74400</v>
      </c>
      <c r="I278" s="16">
        <v>74400</v>
      </c>
      <c r="J278" s="16"/>
      <c r="K278" s="16"/>
      <c r="L278" s="16">
        <v>74400</v>
      </c>
      <c r="M278" s="16"/>
      <c r="N278" s="16"/>
      <c r="O278" s="16"/>
      <c r="P278" s="23"/>
      <c r="Q278" s="16"/>
      <c r="R278" s="16"/>
      <c r="S278" s="16"/>
      <c r="T278" s="16"/>
      <c r="U278" s="16"/>
      <c r="V278" s="16"/>
      <c r="W278" s="16"/>
    </row>
    <row r="279" ht="18.75" customHeight="1" spans="1:23">
      <c r="A279" s="59" t="s">
        <v>77</v>
      </c>
      <c r="B279" s="8" t="s">
        <v>416</v>
      </c>
      <c r="C279" s="9" t="s">
        <v>308</v>
      </c>
      <c r="D279" s="8" t="s">
        <v>134</v>
      </c>
      <c r="E279" s="8" t="s">
        <v>135</v>
      </c>
      <c r="F279" s="8" t="s">
        <v>291</v>
      </c>
      <c r="G279" s="8" t="s">
        <v>292</v>
      </c>
      <c r="H279" s="16">
        <v>107900</v>
      </c>
      <c r="I279" s="16">
        <v>107900</v>
      </c>
      <c r="J279" s="16"/>
      <c r="K279" s="16"/>
      <c r="L279" s="16">
        <v>107900</v>
      </c>
      <c r="M279" s="16"/>
      <c r="N279" s="16"/>
      <c r="O279" s="16"/>
      <c r="P279" s="23"/>
      <c r="Q279" s="16"/>
      <c r="R279" s="16"/>
      <c r="S279" s="16"/>
      <c r="T279" s="16"/>
      <c r="U279" s="16"/>
      <c r="V279" s="16"/>
      <c r="W279" s="16"/>
    </row>
    <row r="280" ht="18.75" customHeight="1" spans="1:23">
      <c r="A280" s="59" t="s">
        <v>77</v>
      </c>
      <c r="B280" s="8" t="s">
        <v>417</v>
      </c>
      <c r="C280" s="9" t="s">
        <v>418</v>
      </c>
      <c r="D280" s="8" t="s">
        <v>134</v>
      </c>
      <c r="E280" s="8" t="s">
        <v>135</v>
      </c>
      <c r="F280" s="8" t="s">
        <v>303</v>
      </c>
      <c r="G280" s="8" t="s">
        <v>304</v>
      </c>
      <c r="H280" s="16">
        <v>5130</v>
      </c>
      <c r="I280" s="16">
        <v>5130</v>
      </c>
      <c r="J280" s="16"/>
      <c r="K280" s="16"/>
      <c r="L280" s="16">
        <v>5130</v>
      </c>
      <c r="M280" s="16"/>
      <c r="N280" s="16"/>
      <c r="O280" s="16"/>
      <c r="P280" s="23"/>
      <c r="Q280" s="16"/>
      <c r="R280" s="16"/>
      <c r="S280" s="16"/>
      <c r="T280" s="16"/>
      <c r="U280" s="16"/>
      <c r="V280" s="16"/>
      <c r="W280" s="16"/>
    </row>
    <row r="281" ht="18.75" customHeight="1" spans="1:23">
      <c r="A281" s="59" t="s">
        <v>79</v>
      </c>
      <c r="B281" s="8" t="s">
        <v>419</v>
      </c>
      <c r="C281" s="9" t="s">
        <v>249</v>
      </c>
      <c r="D281" s="8" t="s">
        <v>134</v>
      </c>
      <c r="E281" s="8" t="s">
        <v>135</v>
      </c>
      <c r="F281" s="8" t="s">
        <v>242</v>
      </c>
      <c r="G281" s="8" t="s">
        <v>243</v>
      </c>
      <c r="H281" s="16">
        <v>6214056</v>
      </c>
      <c r="I281" s="16">
        <v>6214056</v>
      </c>
      <c r="J281" s="16"/>
      <c r="K281" s="16"/>
      <c r="L281" s="16">
        <v>6214056</v>
      </c>
      <c r="M281" s="16"/>
      <c r="N281" s="16"/>
      <c r="O281" s="16"/>
      <c r="P281" s="23"/>
      <c r="Q281" s="16"/>
      <c r="R281" s="16"/>
      <c r="S281" s="16"/>
      <c r="T281" s="16"/>
      <c r="U281" s="16"/>
      <c r="V281" s="16"/>
      <c r="W281" s="16"/>
    </row>
    <row r="282" ht="18.75" customHeight="1" spans="1:23">
      <c r="A282" s="59" t="s">
        <v>79</v>
      </c>
      <c r="B282" s="8" t="s">
        <v>419</v>
      </c>
      <c r="C282" s="9" t="s">
        <v>249</v>
      </c>
      <c r="D282" s="8" t="s">
        <v>134</v>
      </c>
      <c r="E282" s="8" t="s">
        <v>135</v>
      </c>
      <c r="F282" s="8" t="s">
        <v>244</v>
      </c>
      <c r="G282" s="8" t="s">
        <v>245</v>
      </c>
      <c r="H282" s="16">
        <v>347556</v>
      </c>
      <c r="I282" s="16">
        <v>347556</v>
      </c>
      <c r="J282" s="16"/>
      <c r="K282" s="16"/>
      <c r="L282" s="16">
        <v>347556</v>
      </c>
      <c r="M282" s="16"/>
      <c r="N282" s="16"/>
      <c r="O282" s="16"/>
      <c r="P282" s="23"/>
      <c r="Q282" s="16"/>
      <c r="R282" s="16"/>
      <c r="S282" s="16"/>
      <c r="T282" s="16"/>
      <c r="U282" s="16"/>
      <c r="V282" s="16"/>
      <c r="W282" s="16"/>
    </row>
    <row r="283" ht="18.75" customHeight="1" spans="1:23">
      <c r="A283" s="59" t="s">
        <v>79</v>
      </c>
      <c r="B283" s="8" t="s">
        <v>419</v>
      </c>
      <c r="C283" s="9" t="s">
        <v>249</v>
      </c>
      <c r="D283" s="8" t="s">
        <v>134</v>
      </c>
      <c r="E283" s="8" t="s">
        <v>135</v>
      </c>
      <c r="F283" s="8" t="s">
        <v>244</v>
      </c>
      <c r="G283" s="8" t="s">
        <v>245</v>
      </c>
      <c r="H283" s="16">
        <v>546000</v>
      </c>
      <c r="I283" s="16">
        <v>546000</v>
      </c>
      <c r="J283" s="16"/>
      <c r="K283" s="16"/>
      <c r="L283" s="16">
        <v>546000</v>
      </c>
      <c r="M283" s="16"/>
      <c r="N283" s="16"/>
      <c r="O283" s="16"/>
      <c r="P283" s="23"/>
      <c r="Q283" s="16"/>
      <c r="R283" s="16"/>
      <c r="S283" s="16"/>
      <c r="T283" s="16"/>
      <c r="U283" s="16"/>
      <c r="V283" s="16"/>
      <c r="W283" s="16"/>
    </row>
    <row r="284" ht="18.75" customHeight="1" spans="1:23">
      <c r="A284" s="59" t="s">
        <v>79</v>
      </c>
      <c r="B284" s="8" t="s">
        <v>419</v>
      </c>
      <c r="C284" s="9" t="s">
        <v>249</v>
      </c>
      <c r="D284" s="8" t="s">
        <v>134</v>
      </c>
      <c r="E284" s="8" t="s">
        <v>135</v>
      </c>
      <c r="F284" s="8" t="s">
        <v>250</v>
      </c>
      <c r="G284" s="8" t="s">
        <v>251</v>
      </c>
      <c r="H284" s="16">
        <v>1614420</v>
      </c>
      <c r="I284" s="16">
        <v>1614420</v>
      </c>
      <c r="J284" s="16"/>
      <c r="K284" s="16"/>
      <c r="L284" s="16">
        <v>1614420</v>
      </c>
      <c r="M284" s="16"/>
      <c r="N284" s="16"/>
      <c r="O284" s="16"/>
      <c r="P284" s="23"/>
      <c r="Q284" s="16"/>
      <c r="R284" s="16"/>
      <c r="S284" s="16"/>
      <c r="T284" s="16"/>
      <c r="U284" s="16"/>
      <c r="V284" s="16"/>
      <c r="W284" s="16"/>
    </row>
    <row r="285" ht="18.75" customHeight="1" spans="1:23">
      <c r="A285" s="59" t="s">
        <v>79</v>
      </c>
      <c r="B285" s="8" t="s">
        <v>419</v>
      </c>
      <c r="C285" s="9" t="s">
        <v>249</v>
      </c>
      <c r="D285" s="8" t="s">
        <v>134</v>
      </c>
      <c r="E285" s="8" t="s">
        <v>135</v>
      </c>
      <c r="F285" s="8" t="s">
        <v>250</v>
      </c>
      <c r="G285" s="8" t="s">
        <v>251</v>
      </c>
      <c r="H285" s="16">
        <v>2790000</v>
      </c>
      <c r="I285" s="16">
        <v>2790000</v>
      </c>
      <c r="J285" s="16"/>
      <c r="K285" s="16"/>
      <c r="L285" s="16">
        <v>2790000</v>
      </c>
      <c r="M285" s="16"/>
      <c r="N285" s="16"/>
      <c r="O285" s="16"/>
      <c r="P285" s="23"/>
      <c r="Q285" s="16"/>
      <c r="R285" s="16"/>
      <c r="S285" s="16"/>
      <c r="T285" s="16"/>
      <c r="U285" s="16"/>
      <c r="V285" s="16"/>
      <c r="W285" s="16"/>
    </row>
    <row r="286" ht="18.75" customHeight="1" spans="1:23">
      <c r="A286" s="59" t="s">
        <v>79</v>
      </c>
      <c r="B286" s="8" t="s">
        <v>420</v>
      </c>
      <c r="C286" s="9" t="s">
        <v>253</v>
      </c>
      <c r="D286" s="8" t="s">
        <v>134</v>
      </c>
      <c r="E286" s="8" t="s">
        <v>135</v>
      </c>
      <c r="F286" s="8" t="s">
        <v>254</v>
      </c>
      <c r="G286" s="8" t="s">
        <v>255</v>
      </c>
      <c r="H286" s="16">
        <v>126395.04</v>
      </c>
      <c r="I286" s="16">
        <v>126395.04</v>
      </c>
      <c r="J286" s="16"/>
      <c r="K286" s="16"/>
      <c r="L286" s="16">
        <v>126395.04</v>
      </c>
      <c r="M286" s="16"/>
      <c r="N286" s="16"/>
      <c r="O286" s="16"/>
      <c r="P286" s="23"/>
      <c r="Q286" s="16"/>
      <c r="R286" s="16"/>
      <c r="S286" s="16"/>
      <c r="T286" s="16"/>
      <c r="U286" s="16"/>
      <c r="V286" s="16"/>
      <c r="W286" s="16"/>
    </row>
    <row r="287" ht="18.75" customHeight="1" spans="1:23">
      <c r="A287" s="59" t="s">
        <v>79</v>
      </c>
      <c r="B287" s="8" t="s">
        <v>420</v>
      </c>
      <c r="C287" s="9" t="s">
        <v>253</v>
      </c>
      <c r="D287" s="8" t="s">
        <v>166</v>
      </c>
      <c r="E287" s="8" t="s">
        <v>167</v>
      </c>
      <c r="F287" s="8" t="s">
        <v>256</v>
      </c>
      <c r="G287" s="8" t="s">
        <v>257</v>
      </c>
      <c r="H287" s="16">
        <v>2022320.64</v>
      </c>
      <c r="I287" s="16">
        <v>2022320.64</v>
      </c>
      <c r="J287" s="16"/>
      <c r="K287" s="16"/>
      <c r="L287" s="16">
        <v>2022320.64</v>
      </c>
      <c r="M287" s="16"/>
      <c r="N287" s="16"/>
      <c r="O287" s="16"/>
      <c r="P287" s="23"/>
      <c r="Q287" s="16"/>
      <c r="R287" s="16"/>
      <c r="S287" s="16"/>
      <c r="T287" s="16"/>
      <c r="U287" s="16"/>
      <c r="V287" s="16"/>
      <c r="W287" s="16"/>
    </row>
    <row r="288" ht="18.75" customHeight="1" spans="1:23">
      <c r="A288" s="59" t="s">
        <v>79</v>
      </c>
      <c r="B288" s="8" t="s">
        <v>420</v>
      </c>
      <c r="C288" s="9" t="s">
        <v>253</v>
      </c>
      <c r="D288" s="8" t="s">
        <v>178</v>
      </c>
      <c r="E288" s="8" t="s">
        <v>179</v>
      </c>
      <c r="F288" s="8" t="s">
        <v>258</v>
      </c>
      <c r="G288" s="8" t="s">
        <v>259</v>
      </c>
      <c r="H288" s="16">
        <v>1049078.83</v>
      </c>
      <c r="I288" s="16">
        <v>1049078.83</v>
      </c>
      <c r="J288" s="16"/>
      <c r="K288" s="16"/>
      <c r="L288" s="16">
        <v>1049078.83</v>
      </c>
      <c r="M288" s="16"/>
      <c r="N288" s="16"/>
      <c r="O288" s="16"/>
      <c r="P288" s="23"/>
      <c r="Q288" s="16"/>
      <c r="R288" s="16"/>
      <c r="S288" s="16"/>
      <c r="T288" s="16"/>
      <c r="U288" s="16"/>
      <c r="V288" s="16"/>
      <c r="W288" s="16"/>
    </row>
    <row r="289" ht="18.75" customHeight="1" spans="1:23">
      <c r="A289" s="59" t="s">
        <v>79</v>
      </c>
      <c r="B289" s="8" t="s">
        <v>420</v>
      </c>
      <c r="C289" s="9" t="s">
        <v>253</v>
      </c>
      <c r="D289" s="8" t="s">
        <v>180</v>
      </c>
      <c r="E289" s="8" t="s">
        <v>181</v>
      </c>
      <c r="F289" s="8" t="s">
        <v>260</v>
      </c>
      <c r="G289" s="8" t="s">
        <v>261</v>
      </c>
      <c r="H289" s="16">
        <v>506844.11</v>
      </c>
      <c r="I289" s="16">
        <v>506844.11</v>
      </c>
      <c r="J289" s="16"/>
      <c r="K289" s="16"/>
      <c r="L289" s="16">
        <v>506844.11</v>
      </c>
      <c r="M289" s="16"/>
      <c r="N289" s="16"/>
      <c r="O289" s="16"/>
      <c r="P289" s="23"/>
      <c r="Q289" s="16"/>
      <c r="R289" s="16"/>
      <c r="S289" s="16"/>
      <c r="T289" s="16"/>
      <c r="U289" s="16"/>
      <c r="V289" s="16"/>
      <c r="W289" s="16"/>
    </row>
    <row r="290" ht="18.75" customHeight="1" spans="1:23">
      <c r="A290" s="59" t="s">
        <v>79</v>
      </c>
      <c r="B290" s="8" t="s">
        <v>420</v>
      </c>
      <c r="C290" s="9" t="s">
        <v>253</v>
      </c>
      <c r="D290" s="8" t="s">
        <v>180</v>
      </c>
      <c r="E290" s="8" t="s">
        <v>181</v>
      </c>
      <c r="F290" s="8" t="s">
        <v>260</v>
      </c>
      <c r="G290" s="8" t="s">
        <v>261</v>
      </c>
      <c r="H290" s="16">
        <v>111724.43</v>
      </c>
      <c r="I290" s="16">
        <v>111724.43</v>
      </c>
      <c r="J290" s="16"/>
      <c r="K290" s="16"/>
      <c r="L290" s="16">
        <v>111724.43</v>
      </c>
      <c r="M290" s="16"/>
      <c r="N290" s="16"/>
      <c r="O290" s="16"/>
      <c r="P290" s="23"/>
      <c r="Q290" s="16"/>
      <c r="R290" s="16"/>
      <c r="S290" s="16"/>
      <c r="T290" s="16"/>
      <c r="U290" s="16"/>
      <c r="V290" s="16"/>
      <c r="W290" s="16"/>
    </row>
    <row r="291" ht="18.75" customHeight="1" spans="1:23">
      <c r="A291" s="59" t="s">
        <v>79</v>
      </c>
      <c r="B291" s="8" t="s">
        <v>420</v>
      </c>
      <c r="C291" s="9" t="s">
        <v>253</v>
      </c>
      <c r="D291" s="8" t="s">
        <v>182</v>
      </c>
      <c r="E291" s="8" t="s">
        <v>183</v>
      </c>
      <c r="F291" s="8" t="s">
        <v>254</v>
      </c>
      <c r="G291" s="8" t="s">
        <v>255</v>
      </c>
      <c r="H291" s="16">
        <v>12355</v>
      </c>
      <c r="I291" s="16">
        <v>12355</v>
      </c>
      <c r="J291" s="16"/>
      <c r="K291" s="16"/>
      <c r="L291" s="16">
        <v>12355</v>
      </c>
      <c r="M291" s="16"/>
      <c r="N291" s="16"/>
      <c r="O291" s="16"/>
      <c r="P291" s="23"/>
      <c r="Q291" s="16"/>
      <c r="R291" s="16"/>
      <c r="S291" s="16"/>
      <c r="T291" s="16"/>
      <c r="U291" s="16"/>
      <c r="V291" s="16"/>
      <c r="W291" s="16"/>
    </row>
    <row r="292" ht="18.75" customHeight="1" spans="1:23">
      <c r="A292" s="59" t="s">
        <v>79</v>
      </c>
      <c r="B292" s="8" t="s">
        <v>420</v>
      </c>
      <c r="C292" s="9" t="s">
        <v>253</v>
      </c>
      <c r="D292" s="8" t="s">
        <v>182</v>
      </c>
      <c r="E292" s="8" t="s">
        <v>183</v>
      </c>
      <c r="F292" s="8" t="s">
        <v>254</v>
      </c>
      <c r="G292" s="8" t="s">
        <v>255</v>
      </c>
      <c r="H292" s="16">
        <v>40446.41</v>
      </c>
      <c r="I292" s="16">
        <v>40446.41</v>
      </c>
      <c r="J292" s="16"/>
      <c r="K292" s="16"/>
      <c r="L292" s="16">
        <v>40446.41</v>
      </c>
      <c r="M292" s="16"/>
      <c r="N292" s="16"/>
      <c r="O292" s="16"/>
      <c r="P292" s="23"/>
      <c r="Q292" s="16"/>
      <c r="R292" s="16"/>
      <c r="S292" s="16"/>
      <c r="T292" s="16"/>
      <c r="U292" s="16"/>
      <c r="V292" s="16"/>
      <c r="W292" s="16"/>
    </row>
    <row r="293" ht="18.75" customHeight="1" spans="1:23">
      <c r="A293" s="59" t="s">
        <v>79</v>
      </c>
      <c r="B293" s="8" t="s">
        <v>420</v>
      </c>
      <c r="C293" s="9" t="s">
        <v>253</v>
      </c>
      <c r="D293" s="8" t="s">
        <v>182</v>
      </c>
      <c r="E293" s="8" t="s">
        <v>183</v>
      </c>
      <c r="F293" s="8" t="s">
        <v>254</v>
      </c>
      <c r="G293" s="8" t="s">
        <v>255</v>
      </c>
      <c r="H293" s="16">
        <v>32829</v>
      </c>
      <c r="I293" s="16">
        <v>32829</v>
      </c>
      <c r="J293" s="16"/>
      <c r="K293" s="16"/>
      <c r="L293" s="16">
        <v>32829</v>
      </c>
      <c r="M293" s="16"/>
      <c r="N293" s="16"/>
      <c r="O293" s="16"/>
      <c r="P293" s="23"/>
      <c r="Q293" s="16"/>
      <c r="R293" s="16"/>
      <c r="S293" s="16"/>
      <c r="T293" s="16"/>
      <c r="U293" s="16"/>
      <c r="V293" s="16"/>
      <c r="W293" s="16"/>
    </row>
    <row r="294" ht="18.75" customHeight="1" spans="1:23">
      <c r="A294" s="59" t="s">
        <v>79</v>
      </c>
      <c r="B294" s="8" t="s">
        <v>421</v>
      </c>
      <c r="C294" s="9" t="s">
        <v>195</v>
      </c>
      <c r="D294" s="8" t="s">
        <v>194</v>
      </c>
      <c r="E294" s="8" t="s">
        <v>195</v>
      </c>
      <c r="F294" s="8" t="s">
        <v>263</v>
      </c>
      <c r="G294" s="8" t="s">
        <v>195</v>
      </c>
      <c r="H294" s="16">
        <v>1442166.72</v>
      </c>
      <c r="I294" s="16">
        <v>1442166.72</v>
      </c>
      <c r="J294" s="16"/>
      <c r="K294" s="16"/>
      <c r="L294" s="16">
        <v>1442166.72</v>
      </c>
      <c r="M294" s="16"/>
      <c r="N294" s="16"/>
      <c r="O294" s="16"/>
      <c r="P294" s="23"/>
      <c r="Q294" s="16"/>
      <c r="R294" s="16"/>
      <c r="S294" s="16"/>
      <c r="T294" s="16"/>
      <c r="U294" s="16"/>
      <c r="V294" s="16"/>
      <c r="W294" s="16"/>
    </row>
    <row r="295" ht="18.75" customHeight="1" spans="1:23">
      <c r="A295" s="59" t="s">
        <v>79</v>
      </c>
      <c r="B295" s="8" t="s">
        <v>422</v>
      </c>
      <c r="C295" s="9" t="s">
        <v>265</v>
      </c>
      <c r="D295" s="8" t="s">
        <v>164</v>
      </c>
      <c r="E295" s="8" t="s">
        <v>165</v>
      </c>
      <c r="F295" s="8" t="s">
        <v>266</v>
      </c>
      <c r="G295" s="8" t="s">
        <v>267</v>
      </c>
      <c r="H295" s="16">
        <v>504000</v>
      </c>
      <c r="I295" s="16">
        <v>504000</v>
      </c>
      <c r="J295" s="16"/>
      <c r="K295" s="16"/>
      <c r="L295" s="16">
        <v>504000</v>
      </c>
      <c r="M295" s="16"/>
      <c r="N295" s="16"/>
      <c r="O295" s="16"/>
      <c r="P295" s="23"/>
      <c r="Q295" s="16"/>
      <c r="R295" s="16"/>
      <c r="S295" s="16"/>
      <c r="T295" s="16"/>
      <c r="U295" s="16"/>
      <c r="V295" s="16"/>
      <c r="W295" s="16"/>
    </row>
    <row r="296" ht="18.75" customHeight="1" spans="1:23">
      <c r="A296" s="59" t="s">
        <v>79</v>
      </c>
      <c r="B296" s="8" t="s">
        <v>423</v>
      </c>
      <c r="C296" s="9" t="s">
        <v>277</v>
      </c>
      <c r="D296" s="8" t="s">
        <v>134</v>
      </c>
      <c r="E296" s="8" t="s">
        <v>135</v>
      </c>
      <c r="F296" s="8" t="s">
        <v>278</v>
      </c>
      <c r="G296" s="8" t="s">
        <v>277</v>
      </c>
      <c r="H296" s="16">
        <v>55800</v>
      </c>
      <c r="I296" s="16">
        <v>55800</v>
      </c>
      <c r="J296" s="16"/>
      <c r="K296" s="16"/>
      <c r="L296" s="16">
        <v>55800</v>
      </c>
      <c r="M296" s="16"/>
      <c r="N296" s="16"/>
      <c r="O296" s="16"/>
      <c r="P296" s="23"/>
      <c r="Q296" s="16"/>
      <c r="R296" s="16"/>
      <c r="S296" s="16"/>
      <c r="T296" s="16"/>
      <c r="U296" s="16"/>
      <c r="V296" s="16"/>
      <c r="W296" s="16"/>
    </row>
    <row r="297" ht="18.75" customHeight="1" spans="1:23">
      <c r="A297" s="59" t="s">
        <v>79</v>
      </c>
      <c r="B297" s="8" t="s">
        <v>424</v>
      </c>
      <c r="C297" s="9" t="s">
        <v>328</v>
      </c>
      <c r="D297" s="8" t="s">
        <v>134</v>
      </c>
      <c r="E297" s="8" t="s">
        <v>135</v>
      </c>
      <c r="F297" s="8" t="s">
        <v>303</v>
      </c>
      <c r="G297" s="8" t="s">
        <v>304</v>
      </c>
      <c r="H297" s="16">
        <v>74400</v>
      </c>
      <c r="I297" s="16">
        <v>74400</v>
      </c>
      <c r="J297" s="16"/>
      <c r="K297" s="16"/>
      <c r="L297" s="16">
        <v>74400</v>
      </c>
      <c r="M297" s="16"/>
      <c r="N297" s="16"/>
      <c r="O297" s="16"/>
      <c r="P297" s="23"/>
      <c r="Q297" s="16"/>
      <c r="R297" s="16"/>
      <c r="S297" s="16"/>
      <c r="T297" s="16"/>
      <c r="U297" s="16"/>
      <c r="V297" s="16"/>
      <c r="W297" s="16"/>
    </row>
    <row r="298" ht="18.75" customHeight="1" spans="1:23">
      <c r="A298" s="59" t="s">
        <v>79</v>
      </c>
      <c r="B298" s="8" t="s">
        <v>425</v>
      </c>
      <c r="C298" s="9" t="s">
        <v>300</v>
      </c>
      <c r="D298" s="8" t="s">
        <v>134</v>
      </c>
      <c r="E298" s="8" t="s">
        <v>135</v>
      </c>
      <c r="F298" s="8" t="s">
        <v>250</v>
      </c>
      <c r="G298" s="8" t="s">
        <v>251</v>
      </c>
      <c r="H298" s="16">
        <v>1227600</v>
      </c>
      <c r="I298" s="16">
        <v>1227600</v>
      </c>
      <c r="J298" s="16"/>
      <c r="K298" s="16"/>
      <c r="L298" s="16">
        <v>1227600</v>
      </c>
      <c r="M298" s="16"/>
      <c r="N298" s="16"/>
      <c r="O298" s="16"/>
      <c r="P298" s="23"/>
      <c r="Q298" s="16"/>
      <c r="R298" s="16"/>
      <c r="S298" s="16"/>
      <c r="T298" s="16"/>
      <c r="U298" s="16"/>
      <c r="V298" s="16"/>
      <c r="W298" s="16"/>
    </row>
    <row r="299" ht="18.75" customHeight="1" spans="1:23">
      <c r="A299" s="59" t="s">
        <v>79</v>
      </c>
      <c r="B299" s="8" t="s">
        <v>425</v>
      </c>
      <c r="C299" s="9" t="s">
        <v>300</v>
      </c>
      <c r="D299" s="8" t="s">
        <v>134</v>
      </c>
      <c r="E299" s="8" t="s">
        <v>135</v>
      </c>
      <c r="F299" s="8" t="s">
        <v>250</v>
      </c>
      <c r="G299" s="8" t="s">
        <v>251</v>
      </c>
      <c r="H299" s="16">
        <v>446400</v>
      </c>
      <c r="I299" s="16">
        <v>446400</v>
      </c>
      <c r="J299" s="16"/>
      <c r="K299" s="16"/>
      <c r="L299" s="16">
        <v>446400</v>
      </c>
      <c r="M299" s="16"/>
      <c r="N299" s="16"/>
      <c r="O299" s="16"/>
      <c r="P299" s="23"/>
      <c r="Q299" s="16"/>
      <c r="R299" s="16"/>
      <c r="S299" s="16"/>
      <c r="T299" s="16"/>
      <c r="U299" s="16"/>
      <c r="V299" s="16"/>
      <c r="W299" s="16"/>
    </row>
    <row r="300" ht="18.75" customHeight="1" spans="1:23">
      <c r="A300" s="59" t="s">
        <v>79</v>
      </c>
      <c r="B300" s="8" t="s">
        <v>426</v>
      </c>
      <c r="C300" s="9" t="s">
        <v>302</v>
      </c>
      <c r="D300" s="8" t="s">
        <v>134</v>
      </c>
      <c r="E300" s="8" t="s">
        <v>135</v>
      </c>
      <c r="F300" s="8" t="s">
        <v>303</v>
      </c>
      <c r="G300" s="8" t="s">
        <v>304</v>
      </c>
      <c r="H300" s="16">
        <v>558000</v>
      </c>
      <c r="I300" s="16">
        <v>558000</v>
      </c>
      <c r="J300" s="16"/>
      <c r="K300" s="16"/>
      <c r="L300" s="16">
        <v>558000</v>
      </c>
      <c r="M300" s="16"/>
      <c r="N300" s="16"/>
      <c r="O300" s="16"/>
      <c r="P300" s="23"/>
      <c r="Q300" s="16"/>
      <c r="R300" s="16"/>
      <c r="S300" s="16"/>
      <c r="T300" s="16"/>
      <c r="U300" s="16"/>
      <c r="V300" s="16"/>
      <c r="W300" s="16"/>
    </row>
    <row r="301" ht="18.75" customHeight="1" spans="1:23">
      <c r="A301" s="59" t="s">
        <v>79</v>
      </c>
      <c r="B301" s="8" t="s">
        <v>427</v>
      </c>
      <c r="C301" s="9" t="s">
        <v>308</v>
      </c>
      <c r="D301" s="8" t="s">
        <v>134</v>
      </c>
      <c r="E301" s="8" t="s">
        <v>135</v>
      </c>
      <c r="F301" s="8" t="s">
        <v>291</v>
      </c>
      <c r="G301" s="8" t="s">
        <v>292</v>
      </c>
      <c r="H301" s="16">
        <v>120900</v>
      </c>
      <c r="I301" s="16">
        <v>120900</v>
      </c>
      <c r="J301" s="16"/>
      <c r="K301" s="16"/>
      <c r="L301" s="16">
        <v>120900</v>
      </c>
      <c r="M301" s="16"/>
      <c r="N301" s="16"/>
      <c r="O301" s="16"/>
      <c r="P301" s="23"/>
      <c r="Q301" s="16"/>
      <c r="R301" s="16"/>
      <c r="S301" s="16"/>
      <c r="T301" s="16"/>
      <c r="U301" s="16"/>
      <c r="V301" s="16"/>
      <c r="W301" s="16"/>
    </row>
    <row r="302" ht="18.75" customHeight="1" spans="1:23">
      <c r="A302" s="59" t="s">
        <v>81</v>
      </c>
      <c r="B302" s="8" t="s">
        <v>428</v>
      </c>
      <c r="C302" s="9" t="s">
        <v>249</v>
      </c>
      <c r="D302" s="8" t="s">
        <v>134</v>
      </c>
      <c r="E302" s="8" t="s">
        <v>135</v>
      </c>
      <c r="F302" s="8" t="s">
        <v>242</v>
      </c>
      <c r="G302" s="8" t="s">
        <v>243</v>
      </c>
      <c r="H302" s="16">
        <v>6898620</v>
      </c>
      <c r="I302" s="16">
        <v>6898620</v>
      </c>
      <c r="J302" s="16"/>
      <c r="K302" s="16"/>
      <c r="L302" s="16">
        <v>6898620</v>
      </c>
      <c r="M302" s="16"/>
      <c r="N302" s="16"/>
      <c r="O302" s="16"/>
      <c r="P302" s="23"/>
      <c r="Q302" s="16"/>
      <c r="R302" s="16"/>
      <c r="S302" s="16"/>
      <c r="T302" s="16"/>
      <c r="U302" s="16"/>
      <c r="V302" s="16"/>
      <c r="W302" s="16"/>
    </row>
    <row r="303" ht="18.75" customHeight="1" spans="1:23">
      <c r="A303" s="59" t="s">
        <v>81</v>
      </c>
      <c r="B303" s="8" t="s">
        <v>428</v>
      </c>
      <c r="C303" s="9" t="s">
        <v>249</v>
      </c>
      <c r="D303" s="8" t="s">
        <v>134</v>
      </c>
      <c r="E303" s="8" t="s">
        <v>135</v>
      </c>
      <c r="F303" s="8" t="s">
        <v>244</v>
      </c>
      <c r="G303" s="8" t="s">
        <v>245</v>
      </c>
      <c r="H303" s="16">
        <v>373056</v>
      </c>
      <c r="I303" s="16">
        <v>373056</v>
      </c>
      <c r="J303" s="16"/>
      <c r="K303" s="16"/>
      <c r="L303" s="16">
        <v>373056</v>
      </c>
      <c r="M303" s="16"/>
      <c r="N303" s="16"/>
      <c r="O303" s="16"/>
      <c r="P303" s="23"/>
      <c r="Q303" s="16"/>
      <c r="R303" s="16"/>
      <c r="S303" s="16"/>
      <c r="T303" s="16"/>
      <c r="U303" s="16"/>
      <c r="V303" s="16"/>
      <c r="W303" s="16"/>
    </row>
    <row r="304" ht="18.75" customHeight="1" spans="1:23">
      <c r="A304" s="59" t="s">
        <v>81</v>
      </c>
      <c r="B304" s="8" t="s">
        <v>428</v>
      </c>
      <c r="C304" s="9" t="s">
        <v>249</v>
      </c>
      <c r="D304" s="8" t="s">
        <v>134</v>
      </c>
      <c r="E304" s="8" t="s">
        <v>135</v>
      </c>
      <c r="F304" s="8" t="s">
        <v>244</v>
      </c>
      <c r="G304" s="8" t="s">
        <v>245</v>
      </c>
      <c r="H304" s="16">
        <v>594000</v>
      </c>
      <c r="I304" s="16">
        <v>594000</v>
      </c>
      <c r="J304" s="16"/>
      <c r="K304" s="16"/>
      <c r="L304" s="16">
        <v>594000</v>
      </c>
      <c r="M304" s="16"/>
      <c r="N304" s="16"/>
      <c r="O304" s="16"/>
      <c r="P304" s="23"/>
      <c r="Q304" s="16"/>
      <c r="R304" s="16"/>
      <c r="S304" s="16"/>
      <c r="T304" s="16"/>
      <c r="U304" s="16"/>
      <c r="V304" s="16"/>
      <c r="W304" s="16"/>
    </row>
    <row r="305" ht="18.75" customHeight="1" spans="1:23">
      <c r="A305" s="59" t="s">
        <v>81</v>
      </c>
      <c r="B305" s="8" t="s">
        <v>428</v>
      </c>
      <c r="C305" s="9" t="s">
        <v>249</v>
      </c>
      <c r="D305" s="8" t="s">
        <v>134</v>
      </c>
      <c r="E305" s="8" t="s">
        <v>135</v>
      </c>
      <c r="F305" s="8" t="s">
        <v>250</v>
      </c>
      <c r="G305" s="8" t="s">
        <v>251</v>
      </c>
      <c r="H305" s="16">
        <v>2970000</v>
      </c>
      <c r="I305" s="16">
        <v>2970000</v>
      </c>
      <c r="J305" s="16"/>
      <c r="K305" s="16"/>
      <c r="L305" s="16">
        <v>2970000</v>
      </c>
      <c r="M305" s="16"/>
      <c r="N305" s="16"/>
      <c r="O305" s="16"/>
      <c r="P305" s="23"/>
      <c r="Q305" s="16"/>
      <c r="R305" s="16"/>
      <c r="S305" s="16"/>
      <c r="T305" s="16"/>
      <c r="U305" s="16"/>
      <c r="V305" s="16"/>
      <c r="W305" s="16"/>
    </row>
    <row r="306" ht="18.75" customHeight="1" spans="1:23">
      <c r="A306" s="59" t="s">
        <v>81</v>
      </c>
      <c r="B306" s="8" t="s">
        <v>428</v>
      </c>
      <c r="C306" s="9" t="s">
        <v>249</v>
      </c>
      <c r="D306" s="8" t="s">
        <v>134</v>
      </c>
      <c r="E306" s="8" t="s">
        <v>135</v>
      </c>
      <c r="F306" s="8" t="s">
        <v>250</v>
      </c>
      <c r="G306" s="8" t="s">
        <v>251</v>
      </c>
      <c r="H306" s="16">
        <v>1755960</v>
      </c>
      <c r="I306" s="16">
        <v>1755960</v>
      </c>
      <c r="J306" s="16"/>
      <c r="K306" s="16"/>
      <c r="L306" s="16">
        <v>1755960</v>
      </c>
      <c r="M306" s="16"/>
      <c r="N306" s="16"/>
      <c r="O306" s="16"/>
      <c r="P306" s="23"/>
      <c r="Q306" s="16"/>
      <c r="R306" s="16"/>
      <c r="S306" s="16"/>
      <c r="T306" s="16"/>
      <c r="U306" s="16"/>
      <c r="V306" s="16"/>
      <c r="W306" s="16"/>
    </row>
    <row r="307" ht="18.75" customHeight="1" spans="1:23">
      <c r="A307" s="59" t="s">
        <v>81</v>
      </c>
      <c r="B307" s="8" t="s">
        <v>429</v>
      </c>
      <c r="C307" s="9" t="s">
        <v>253</v>
      </c>
      <c r="D307" s="8" t="s">
        <v>134</v>
      </c>
      <c r="E307" s="8" t="s">
        <v>135</v>
      </c>
      <c r="F307" s="8" t="s">
        <v>254</v>
      </c>
      <c r="G307" s="8" t="s">
        <v>255</v>
      </c>
      <c r="H307" s="16">
        <v>137793.96</v>
      </c>
      <c r="I307" s="16">
        <v>137793.96</v>
      </c>
      <c r="J307" s="16"/>
      <c r="K307" s="16"/>
      <c r="L307" s="16">
        <v>137793.96</v>
      </c>
      <c r="M307" s="16"/>
      <c r="N307" s="16"/>
      <c r="O307" s="16"/>
      <c r="P307" s="23"/>
      <c r="Q307" s="16"/>
      <c r="R307" s="16"/>
      <c r="S307" s="16"/>
      <c r="T307" s="16"/>
      <c r="U307" s="16"/>
      <c r="V307" s="16"/>
      <c r="W307" s="16"/>
    </row>
    <row r="308" ht="18.75" customHeight="1" spans="1:23">
      <c r="A308" s="59" t="s">
        <v>81</v>
      </c>
      <c r="B308" s="8" t="s">
        <v>429</v>
      </c>
      <c r="C308" s="9" t="s">
        <v>253</v>
      </c>
      <c r="D308" s="8" t="s">
        <v>166</v>
      </c>
      <c r="E308" s="8" t="s">
        <v>167</v>
      </c>
      <c r="F308" s="8" t="s">
        <v>256</v>
      </c>
      <c r="G308" s="8" t="s">
        <v>257</v>
      </c>
      <c r="H308" s="16">
        <v>2204703.36</v>
      </c>
      <c r="I308" s="16">
        <v>2204703.36</v>
      </c>
      <c r="J308" s="16"/>
      <c r="K308" s="16"/>
      <c r="L308" s="16">
        <v>2204703.36</v>
      </c>
      <c r="M308" s="16"/>
      <c r="N308" s="16"/>
      <c r="O308" s="16"/>
      <c r="P308" s="23"/>
      <c r="Q308" s="16"/>
      <c r="R308" s="16"/>
      <c r="S308" s="16"/>
      <c r="T308" s="16"/>
      <c r="U308" s="16"/>
      <c r="V308" s="16"/>
      <c r="W308" s="16"/>
    </row>
    <row r="309" ht="18.75" customHeight="1" spans="1:23">
      <c r="A309" s="59" t="s">
        <v>81</v>
      </c>
      <c r="B309" s="8" t="s">
        <v>429</v>
      </c>
      <c r="C309" s="9" t="s">
        <v>253</v>
      </c>
      <c r="D309" s="8" t="s">
        <v>178</v>
      </c>
      <c r="E309" s="8" t="s">
        <v>179</v>
      </c>
      <c r="F309" s="8" t="s">
        <v>258</v>
      </c>
      <c r="G309" s="8" t="s">
        <v>259</v>
      </c>
      <c r="H309" s="16">
        <v>1143689.87</v>
      </c>
      <c r="I309" s="16">
        <v>1143689.87</v>
      </c>
      <c r="J309" s="16"/>
      <c r="K309" s="16"/>
      <c r="L309" s="16">
        <v>1143689.87</v>
      </c>
      <c r="M309" s="16"/>
      <c r="N309" s="16"/>
      <c r="O309" s="16"/>
      <c r="P309" s="23"/>
      <c r="Q309" s="16"/>
      <c r="R309" s="16"/>
      <c r="S309" s="16"/>
      <c r="T309" s="16"/>
      <c r="U309" s="16"/>
      <c r="V309" s="16"/>
      <c r="W309" s="16"/>
    </row>
    <row r="310" ht="18.75" customHeight="1" spans="1:23">
      <c r="A310" s="59" t="s">
        <v>81</v>
      </c>
      <c r="B310" s="8" t="s">
        <v>429</v>
      </c>
      <c r="C310" s="9" t="s">
        <v>253</v>
      </c>
      <c r="D310" s="8" t="s">
        <v>180</v>
      </c>
      <c r="E310" s="8" t="s">
        <v>181</v>
      </c>
      <c r="F310" s="8" t="s">
        <v>260</v>
      </c>
      <c r="G310" s="8" t="s">
        <v>261</v>
      </c>
      <c r="H310" s="16">
        <v>552553.78</v>
      </c>
      <c r="I310" s="16">
        <v>552553.78</v>
      </c>
      <c r="J310" s="16"/>
      <c r="K310" s="16"/>
      <c r="L310" s="16">
        <v>552553.78</v>
      </c>
      <c r="M310" s="16"/>
      <c r="N310" s="16"/>
      <c r="O310" s="16"/>
      <c r="P310" s="23"/>
      <c r="Q310" s="16"/>
      <c r="R310" s="16"/>
      <c r="S310" s="16"/>
      <c r="T310" s="16"/>
      <c r="U310" s="16"/>
      <c r="V310" s="16"/>
      <c r="W310" s="16"/>
    </row>
    <row r="311" ht="18.75" customHeight="1" spans="1:23">
      <c r="A311" s="59" t="s">
        <v>81</v>
      </c>
      <c r="B311" s="8" t="s">
        <v>429</v>
      </c>
      <c r="C311" s="9" t="s">
        <v>253</v>
      </c>
      <c r="D311" s="8" t="s">
        <v>180</v>
      </c>
      <c r="E311" s="8" t="s">
        <v>181</v>
      </c>
      <c r="F311" s="8" t="s">
        <v>260</v>
      </c>
      <c r="G311" s="8" t="s">
        <v>261</v>
      </c>
      <c r="H311" s="16">
        <v>67653.08</v>
      </c>
      <c r="I311" s="16">
        <v>67653.08</v>
      </c>
      <c r="J311" s="16"/>
      <c r="K311" s="16"/>
      <c r="L311" s="16">
        <v>67653.08</v>
      </c>
      <c r="M311" s="16"/>
      <c r="N311" s="16"/>
      <c r="O311" s="16"/>
      <c r="P311" s="23"/>
      <c r="Q311" s="16"/>
      <c r="R311" s="16"/>
      <c r="S311" s="16"/>
      <c r="T311" s="16"/>
      <c r="U311" s="16"/>
      <c r="V311" s="16"/>
      <c r="W311" s="16"/>
    </row>
    <row r="312" ht="18.75" customHeight="1" spans="1:23">
      <c r="A312" s="59" t="s">
        <v>81</v>
      </c>
      <c r="B312" s="8" t="s">
        <v>429</v>
      </c>
      <c r="C312" s="9" t="s">
        <v>253</v>
      </c>
      <c r="D312" s="8" t="s">
        <v>182</v>
      </c>
      <c r="E312" s="8" t="s">
        <v>183</v>
      </c>
      <c r="F312" s="8" t="s">
        <v>254</v>
      </c>
      <c r="G312" s="8" t="s">
        <v>255</v>
      </c>
      <c r="H312" s="16">
        <v>44094.07</v>
      </c>
      <c r="I312" s="16">
        <v>44094.07</v>
      </c>
      <c r="J312" s="16"/>
      <c r="K312" s="16"/>
      <c r="L312" s="16">
        <v>44094.07</v>
      </c>
      <c r="M312" s="16"/>
      <c r="N312" s="16"/>
      <c r="O312" s="16"/>
      <c r="P312" s="23"/>
      <c r="Q312" s="16"/>
      <c r="R312" s="16"/>
      <c r="S312" s="16"/>
      <c r="T312" s="16"/>
      <c r="U312" s="16"/>
      <c r="V312" s="16"/>
      <c r="W312" s="16"/>
    </row>
    <row r="313" ht="18.75" customHeight="1" spans="1:23">
      <c r="A313" s="59" t="s">
        <v>81</v>
      </c>
      <c r="B313" s="8" t="s">
        <v>429</v>
      </c>
      <c r="C313" s="9" t="s">
        <v>253</v>
      </c>
      <c r="D313" s="8" t="s">
        <v>182</v>
      </c>
      <c r="E313" s="8" t="s">
        <v>183</v>
      </c>
      <c r="F313" s="8" t="s">
        <v>254</v>
      </c>
      <c r="G313" s="8" t="s">
        <v>255</v>
      </c>
      <c r="H313" s="16">
        <v>34947</v>
      </c>
      <c r="I313" s="16">
        <v>34947</v>
      </c>
      <c r="J313" s="16"/>
      <c r="K313" s="16"/>
      <c r="L313" s="16">
        <v>34947</v>
      </c>
      <c r="M313" s="16"/>
      <c r="N313" s="16"/>
      <c r="O313" s="16"/>
      <c r="P313" s="23"/>
      <c r="Q313" s="16"/>
      <c r="R313" s="16"/>
      <c r="S313" s="16"/>
      <c r="T313" s="16"/>
      <c r="U313" s="16"/>
      <c r="V313" s="16"/>
      <c r="W313" s="16"/>
    </row>
    <row r="314" ht="18.75" customHeight="1" spans="1:23">
      <c r="A314" s="59" t="s">
        <v>81</v>
      </c>
      <c r="B314" s="8" t="s">
        <v>429</v>
      </c>
      <c r="C314" s="9" t="s">
        <v>253</v>
      </c>
      <c r="D314" s="8" t="s">
        <v>182</v>
      </c>
      <c r="E314" s="8" t="s">
        <v>183</v>
      </c>
      <c r="F314" s="8" t="s">
        <v>254</v>
      </c>
      <c r="G314" s="8" t="s">
        <v>255</v>
      </c>
      <c r="H314" s="16">
        <v>6707</v>
      </c>
      <c r="I314" s="16">
        <v>6707</v>
      </c>
      <c r="J314" s="16"/>
      <c r="K314" s="16"/>
      <c r="L314" s="16">
        <v>6707</v>
      </c>
      <c r="M314" s="16"/>
      <c r="N314" s="16"/>
      <c r="O314" s="16"/>
      <c r="P314" s="23"/>
      <c r="Q314" s="16"/>
      <c r="R314" s="16"/>
      <c r="S314" s="16"/>
      <c r="T314" s="16"/>
      <c r="U314" s="16"/>
      <c r="V314" s="16"/>
      <c r="W314" s="16"/>
    </row>
    <row r="315" ht="18.75" customHeight="1" spans="1:23">
      <c r="A315" s="59" t="s">
        <v>81</v>
      </c>
      <c r="B315" s="8" t="s">
        <v>430</v>
      </c>
      <c r="C315" s="9" t="s">
        <v>195</v>
      </c>
      <c r="D315" s="8" t="s">
        <v>194</v>
      </c>
      <c r="E315" s="8" t="s">
        <v>195</v>
      </c>
      <c r="F315" s="8" t="s">
        <v>263</v>
      </c>
      <c r="G315" s="8" t="s">
        <v>195</v>
      </c>
      <c r="H315" s="16">
        <v>1553136</v>
      </c>
      <c r="I315" s="16">
        <v>1553136</v>
      </c>
      <c r="J315" s="16"/>
      <c r="K315" s="16"/>
      <c r="L315" s="16">
        <v>1553136</v>
      </c>
      <c r="M315" s="16"/>
      <c r="N315" s="16"/>
      <c r="O315" s="16"/>
      <c r="P315" s="23"/>
      <c r="Q315" s="16"/>
      <c r="R315" s="16"/>
      <c r="S315" s="16"/>
      <c r="T315" s="16"/>
      <c r="U315" s="16"/>
      <c r="V315" s="16"/>
      <c r="W315" s="16"/>
    </row>
    <row r="316" ht="18.75" customHeight="1" spans="1:23">
      <c r="A316" s="59" t="s">
        <v>81</v>
      </c>
      <c r="B316" s="8" t="s">
        <v>431</v>
      </c>
      <c r="C316" s="9" t="s">
        <v>265</v>
      </c>
      <c r="D316" s="8" t="s">
        <v>164</v>
      </c>
      <c r="E316" s="8" t="s">
        <v>165</v>
      </c>
      <c r="F316" s="8" t="s">
        <v>266</v>
      </c>
      <c r="G316" s="8" t="s">
        <v>267</v>
      </c>
      <c r="H316" s="16">
        <v>273600</v>
      </c>
      <c r="I316" s="16">
        <v>273600</v>
      </c>
      <c r="J316" s="16"/>
      <c r="K316" s="16"/>
      <c r="L316" s="16">
        <v>273600</v>
      </c>
      <c r="M316" s="16"/>
      <c r="N316" s="16"/>
      <c r="O316" s="16"/>
      <c r="P316" s="23"/>
      <c r="Q316" s="16"/>
      <c r="R316" s="16"/>
      <c r="S316" s="16"/>
      <c r="T316" s="16"/>
      <c r="U316" s="16"/>
      <c r="V316" s="16"/>
      <c r="W316" s="16"/>
    </row>
    <row r="317" ht="18.75" customHeight="1" spans="1:23">
      <c r="A317" s="59" t="s">
        <v>81</v>
      </c>
      <c r="B317" s="8" t="s">
        <v>432</v>
      </c>
      <c r="C317" s="9" t="s">
        <v>277</v>
      </c>
      <c r="D317" s="8" t="s">
        <v>134</v>
      </c>
      <c r="E317" s="8" t="s">
        <v>135</v>
      </c>
      <c r="F317" s="8" t="s">
        <v>278</v>
      </c>
      <c r="G317" s="8" t="s">
        <v>277</v>
      </c>
      <c r="H317" s="16">
        <v>59400</v>
      </c>
      <c r="I317" s="16">
        <v>59400</v>
      </c>
      <c r="J317" s="16"/>
      <c r="K317" s="16"/>
      <c r="L317" s="16">
        <v>59400</v>
      </c>
      <c r="M317" s="16"/>
      <c r="N317" s="16"/>
      <c r="O317" s="16"/>
      <c r="P317" s="23"/>
      <c r="Q317" s="16"/>
      <c r="R317" s="16"/>
      <c r="S317" s="16"/>
      <c r="T317" s="16"/>
      <c r="U317" s="16"/>
      <c r="V317" s="16"/>
      <c r="W317" s="16"/>
    </row>
    <row r="318" ht="18.75" customHeight="1" spans="1:23">
      <c r="A318" s="59" t="s">
        <v>81</v>
      </c>
      <c r="B318" s="8" t="s">
        <v>433</v>
      </c>
      <c r="C318" s="9" t="s">
        <v>300</v>
      </c>
      <c r="D318" s="8" t="s">
        <v>134</v>
      </c>
      <c r="E318" s="8" t="s">
        <v>135</v>
      </c>
      <c r="F318" s="8" t="s">
        <v>250</v>
      </c>
      <c r="G318" s="8" t="s">
        <v>251</v>
      </c>
      <c r="H318" s="16">
        <v>475200</v>
      </c>
      <c r="I318" s="16">
        <v>475200</v>
      </c>
      <c r="J318" s="16"/>
      <c r="K318" s="16"/>
      <c r="L318" s="16">
        <v>475200</v>
      </c>
      <c r="M318" s="16"/>
      <c r="N318" s="16"/>
      <c r="O318" s="16"/>
      <c r="P318" s="23"/>
      <c r="Q318" s="16"/>
      <c r="R318" s="16"/>
      <c r="S318" s="16"/>
      <c r="T318" s="16"/>
      <c r="U318" s="16"/>
      <c r="V318" s="16"/>
      <c r="W318" s="16"/>
    </row>
    <row r="319" ht="18.75" customHeight="1" spans="1:23">
      <c r="A319" s="59" t="s">
        <v>81</v>
      </c>
      <c r="B319" s="8" t="s">
        <v>433</v>
      </c>
      <c r="C319" s="9" t="s">
        <v>300</v>
      </c>
      <c r="D319" s="8" t="s">
        <v>134</v>
      </c>
      <c r="E319" s="8" t="s">
        <v>135</v>
      </c>
      <c r="F319" s="8" t="s">
        <v>250</v>
      </c>
      <c r="G319" s="8" t="s">
        <v>251</v>
      </c>
      <c r="H319" s="16">
        <v>1306800</v>
      </c>
      <c r="I319" s="16">
        <v>1306800</v>
      </c>
      <c r="J319" s="16"/>
      <c r="K319" s="16"/>
      <c r="L319" s="16">
        <v>1306800</v>
      </c>
      <c r="M319" s="16"/>
      <c r="N319" s="16"/>
      <c r="O319" s="16"/>
      <c r="P319" s="23"/>
      <c r="Q319" s="16"/>
      <c r="R319" s="16"/>
      <c r="S319" s="16"/>
      <c r="T319" s="16"/>
      <c r="U319" s="16"/>
      <c r="V319" s="16"/>
      <c r="W319" s="16"/>
    </row>
    <row r="320" ht="18.75" customHeight="1" spans="1:23">
      <c r="A320" s="59" t="s">
        <v>81</v>
      </c>
      <c r="B320" s="8" t="s">
        <v>434</v>
      </c>
      <c r="C320" s="9" t="s">
        <v>302</v>
      </c>
      <c r="D320" s="8" t="s">
        <v>134</v>
      </c>
      <c r="E320" s="8" t="s">
        <v>135</v>
      </c>
      <c r="F320" s="8" t="s">
        <v>303</v>
      </c>
      <c r="G320" s="8" t="s">
        <v>304</v>
      </c>
      <c r="H320" s="16">
        <v>594000</v>
      </c>
      <c r="I320" s="16">
        <v>594000</v>
      </c>
      <c r="J320" s="16"/>
      <c r="K320" s="16"/>
      <c r="L320" s="16">
        <v>594000</v>
      </c>
      <c r="M320" s="16"/>
      <c r="N320" s="16"/>
      <c r="O320" s="16"/>
      <c r="P320" s="23"/>
      <c r="Q320" s="16"/>
      <c r="R320" s="16"/>
      <c r="S320" s="16"/>
      <c r="T320" s="16"/>
      <c r="U320" s="16"/>
      <c r="V320" s="16"/>
      <c r="W320" s="16"/>
    </row>
    <row r="321" ht="18.75" customHeight="1" spans="1:23">
      <c r="A321" s="59" t="s">
        <v>81</v>
      </c>
      <c r="B321" s="8" t="s">
        <v>435</v>
      </c>
      <c r="C321" s="9" t="s">
        <v>308</v>
      </c>
      <c r="D321" s="8" t="s">
        <v>134</v>
      </c>
      <c r="E321" s="8" t="s">
        <v>135</v>
      </c>
      <c r="F321" s="8" t="s">
        <v>291</v>
      </c>
      <c r="G321" s="8" t="s">
        <v>292</v>
      </c>
      <c r="H321" s="16">
        <v>128700</v>
      </c>
      <c r="I321" s="16">
        <v>128700</v>
      </c>
      <c r="J321" s="16"/>
      <c r="K321" s="16"/>
      <c r="L321" s="16">
        <v>128700</v>
      </c>
      <c r="M321" s="16"/>
      <c r="N321" s="16"/>
      <c r="O321" s="16"/>
      <c r="P321" s="23"/>
      <c r="Q321" s="16"/>
      <c r="R321" s="16"/>
      <c r="S321" s="16"/>
      <c r="T321" s="16"/>
      <c r="U321" s="16"/>
      <c r="V321" s="16"/>
      <c r="W321" s="16"/>
    </row>
    <row r="322" ht="18.75" customHeight="1" spans="1:23">
      <c r="A322" s="59" t="s">
        <v>81</v>
      </c>
      <c r="B322" s="8" t="s">
        <v>436</v>
      </c>
      <c r="C322" s="9" t="s">
        <v>328</v>
      </c>
      <c r="D322" s="8" t="s">
        <v>134</v>
      </c>
      <c r="E322" s="8" t="s">
        <v>135</v>
      </c>
      <c r="F322" s="8" t="s">
        <v>303</v>
      </c>
      <c r="G322" s="8" t="s">
        <v>304</v>
      </c>
      <c r="H322" s="16">
        <v>74400</v>
      </c>
      <c r="I322" s="16">
        <v>74400</v>
      </c>
      <c r="J322" s="16"/>
      <c r="K322" s="16"/>
      <c r="L322" s="16">
        <v>74400</v>
      </c>
      <c r="M322" s="16"/>
      <c r="N322" s="16"/>
      <c r="O322" s="16"/>
      <c r="P322" s="23"/>
      <c r="Q322" s="16"/>
      <c r="R322" s="16"/>
      <c r="S322" s="16"/>
      <c r="T322" s="16"/>
      <c r="U322" s="16"/>
      <c r="V322" s="16"/>
      <c r="W322" s="16"/>
    </row>
    <row r="323" ht="18.75" customHeight="1" spans="1:23">
      <c r="A323" s="59" t="s">
        <v>83</v>
      </c>
      <c r="B323" s="8" t="s">
        <v>437</v>
      </c>
      <c r="C323" s="9" t="s">
        <v>249</v>
      </c>
      <c r="D323" s="8" t="s">
        <v>132</v>
      </c>
      <c r="E323" s="8" t="s">
        <v>133</v>
      </c>
      <c r="F323" s="8" t="s">
        <v>242</v>
      </c>
      <c r="G323" s="8" t="s">
        <v>243</v>
      </c>
      <c r="H323" s="16">
        <v>11070468</v>
      </c>
      <c r="I323" s="16">
        <v>11070468</v>
      </c>
      <c r="J323" s="16"/>
      <c r="K323" s="16"/>
      <c r="L323" s="16">
        <v>11070468</v>
      </c>
      <c r="M323" s="16"/>
      <c r="N323" s="16"/>
      <c r="O323" s="16"/>
      <c r="P323" s="23"/>
      <c r="Q323" s="16"/>
      <c r="R323" s="16"/>
      <c r="S323" s="16"/>
      <c r="T323" s="16"/>
      <c r="U323" s="16"/>
      <c r="V323" s="16"/>
      <c r="W323" s="16"/>
    </row>
    <row r="324" ht="18.75" customHeight="1" spans="1:23">
      <c r="A324" s="59" t="s">
        <v>83</v>
      </c>
      <c r="B324" s="8" t="s">
        <v>437</v>
      </c>
      <c r="C324" s="9" t="s">
        <v>249</v>
      </c>
      <c r="D324" s="8" t="s">
        <v>132</v>
      </c>
      <c r="E324" s="8" t="s">
        <v>133</v>
      </c>
      <c r="F324" s="8" t="s">
        <v>244</v>
      </c>
      <c r="G324" s="8" t="s">
        <v>245</v>
      </c>
      <c r="H324" s="16">
        <v>1026000</v>
      </c>
      <c r="I324" s="16">
        <v>1026000</v>
      </c>
      <c r="J324" s="16"/>
      <c r="K324" s="16"/>
      <c r="L324" s="16">
        <v>1026000</v>
      </c>
      <c r="M324" s="16"/>
      <c r="N324" s="16"/>
      <c r="O324" s="16"/>
      <c r="P324" s="23"/>
      <c r="Q324" s="16"/>
      <c r="R324" s="16"/>
      <c r="S324" s="16"/>
      <c r="T324" s="16"/>
      <c r="U324" s="16"/>
      <c r="V324" s="16"/>
      <c r="W324" s="16"/>
    </row>
    <row r="325" ht="18.75" customHeight="1" spans="1:23">
      <c r="A325" s="59" t="s">
        <v>83</v>
      </c>
      <c r="B325" s="8" t="s">
        <v>437</v>
      </c>
      <c r="C325" s="9" t="s">
        <v>249</v>
      </c>
      <c r="D325" s="8" t="s">
        <v>132</v>
      </c>
      <c r="E325" s="8" t="s">
        <v>133</v>
      </c>
      <c r="F325" s="8" t="s">
        <v>244</v>
      </c>
      <c r="G325" s="8" t="s">
        <v>245</v>
      </c>
      <c r="H325" s="16">
        <v>641232</v>
      </c>
      <c r="I325" s="16">
        <v>641232</v>
      </c>
      <c r="J325" s="16"/>
      <c r="K325" s="16"/>
      <c r="L325" s="16">
        <v>641232</v>
      </c>
      <c r="M325" s="16"/>
      <c r="N325" s="16"/>
      <c r="O325" s="16"/>
      <c r="P325" s="23"/>
      <c r="Q325" s="16"/>
      <c r="R325" s="16"/>
      <c r="S325" s="16"/>
      <c r="T325" s="16"/>
      <c r="U325" s="16"/>
      <c r="V325" s="16"/>
      <c r="W325" s="16"/>
    </row>
    <row r="326" ht="18.75" customHeight="1" spans="1:23">
      <c r="A326" s="59" t="s">
        <v>83</v>
      </c>
      <c r="B326" s="8" t="s">
        <v>437</v>
      </c>
      <c r="C326" s="9" t="s">
        <v>249</v>
      </c>
      <c r="D326" s="8" t="s">
        <v>132</v>
      </c>
      <c r="E326" s="8" t="s">
        <v>133</v>
      </c>
      <c r="F326" s="8" t="s">
        <v>250</v>
      </c>
      <c r="G326" s="8" t="s">
        <v>251</v>
      </c>
      <c r="H326" s="16">
        <v>5130000</v>
      </c>
      <c r="I326" s="16">
        <v>5130000</v>
      </c>
      <c r="J326" s="16"/>
      <c r="K326" s="16"/>
      <c r="L326" s="16">
        <v>5130000</v>
      </c>
      <c r="M326" s="16"/>
      <c r="N326" s="16"/>
      <c r="O326" s="16"/>
      <c r="P326" s="23"/>
      <c r="Q326" s="16"/>
      <c r="R326" s="16"/>
      <c r="S326" s="16"/>
      <c r="T326" s="16"/>
      <c r="U326" s="16"/>
      <c r="V326" s="16"/>
      <c r="W326" s="16"/>
    </row>
    <row r="327" ht="18.75" customHeight="1" spans="1:23">
      <c r="A327" s="59" t="s">
        <v>83</v>
      </c>
      <c r="B327" s="8" t="s">
        <v>437</v>
      </c>
      <c r="C327" s="9" t="s">
        <v>249</v>
      </c>
      <c r="D327" s="8" t="s">
        <v>132</v>
      </c>
      <c r="E327" s="8" t="s">
        <v>133</v>
      </c>
      <c r="F327" s="8" t="s">
        <v>250</v>
      </c>
      <c r="G327" s="8" t="s">
        <v>251</v>
      </c>
      <c r="H327" s="16">
        <v>3023640</v>
      </c>
      <c r="I327" s="16">
        <v>3023640</v>
      </c>
      <c r="J327" s="16"/>
      <c r="K327" s="16"/>
      <c r="L327" s="16">
        <v>3023640</v>
      </c>
      <c r="M327" s="16"/>
      <c r="N327" s="16"/>
      <c r="O327" s="16"/>
      <c r="P327" s="23"/>
      <c r="Q327" s="16"/>
      <c r="R327" s="16"/>
      <c r="S327" s="16"/>
      <c r="T327" s="16"/>
      <c r="U327" s="16"/>
      <c r="V327" s="16"/>
      <c r="W327" s="16"/>
    </row>
    <row r="328" ht="18.75" customHeight="1" spans="1:23">
      <c r="A328" s="59" t="s">
        <v>83</v>
      </c>
      <c r="B328" s="8" t="s">
        <v>438</v>
      </c>
      <c r="C328" s="9" t="s">
        <v>253</v>
      </c>
      <c r="D328" s="8" t="s">
        <v>132</v>
      </c>
      <c r="E328" s="8" t="s">
        <v>133</v>
      </c>
      <c r="F328" s="8" t="s">
        <v>254</v>
      </c>
      <c r="G328" s="8" t="s">
        <v>255</v>
      </c>
      <c r="H328" s="16">
        <v>229423.32</v>
      </c>
      <c r="I328" s="16">
        <v>229423.32</v>
      </c>
      <c r="J328" s="16"/>
      <c r="K328" s="16"/>
      <c r="L328" s="16">
        <v>229423.32</v>
      </c>
      <c r="M328" s="16"/>
      <c r="N328" s="16"/>
      <c r="O328" s="16"/>
      <c r="P328" s="23"/>
      <c r="Q328" s="16"/>
      <c r="R328" s="16"/>
      <c r="S328" s="16"/>
      <c r="T328" s="16"/>
      <c r="U328" s="16"/>
      <c r="V328" s="16"/>
      <c r="W328" s="16"/>
    </row>
    <row r="329" ht="18.75" customHeight="1" spans="1:23">
      <c r="A329" s="59" t="s">
        <v>83</v>
      </c>
      <c r="B329" s="8" t="s">
        <v>438</v>
      </c>
      <c r="C329" s="9" t="s">
        <v>253</v>
      </c>
      <c r="D329" s="8" t="s">
        <v>166</v>
      </c>
      <c r="E329" s="8" t="s">
        <v>167</v>
      </c>
      <c r="F329" s="8" t="s">
        <v>256</v>
      </c>
      <c r="G329" s="8" t="s">
        <v>257</v>
      </c>
      <c r="H329" s="16">
        <v>3670773.12</v>
      </c>
      <c r="I329" s="16">
        <v>3670773.12</v>
      </c>
      <c r="J329" s="16"/>
      <c r="K329" s="16"/>
      <c r="L329" s="16">
        <v>3670773.12</v>
      </c>
      <c r="M329" s="16"/>
      <c r="N329" s="16"/>
      <c r="O329" s="16"/>
      <c r="P329" s="23"/>
      <c r="Q329" s="16"/>
      <c r="R329" s="16"/>
      <c r="S329" s="16"/>
      <c r="T329" s="16"/>
      <c r="U329" s="16"/>
      <c r="V329" s="16"/>
      <c r="W329" s="16"/>
    </row>
    <row r="330" ht="18.75" customHeight="1" spans="1:23">
      <c r="A330" s="59" t="s">
        <v>83</v>
      </c>
      <c r="B330" s="8" t="s">
        <v>438</v>
      </c>
      <c r="C330" s="9" t="s">
        <v>253</v>
      </c>
      <c r="D330" s="8" t="s">
        <v>178</v>
      </c>
      <c r="E330" s="8" t="s">
        <v>179</v>
      </c>
      <c r="F330" s="8" t="s">
        <v>258</v>
      </c>
      <c r="G330" s="8" t="s">
        <v>259</v>
      </c>
      <c r="H330" s="16">
        <v>1904213.56</v>
      </c>
      <c r="I330" s="16">
        <v>1904213.56</v>
      </c>
      <c r="J330" s="16"/>
      <c r="K330" s="16"/>
      <c r="L330" s="16">
        <v>1904213.56</v>
      </c>
      <c r="M330" s="16"/>
      <c r="N330" s="16"/>
      <c r="O330" s="16"/>
      <c r="P330" s="23"/>
      <c r="Q330" s="16"/>
      <c r="R330" s="16"/>
      <c r="S330" s="16"/>
      <c r="T330" s="16"/>
      <c r="U330" s="16"/>
      <c r="V330" s="16"/>
      <c r="W330" s="16"/>
    </row>
    <row r="331" ht="18.75" customHeight="1" spans="1:23">
      <c r="A331" s="59" t="s">
        <v>83</v>
      </c>
      <c r="B331" s="8" t="s">
        <v>438</v>
      </c>
      <c r="C331" s="9" t="s">
        <v>253</v>
      </c>
      <c r="D331" s="8" t="s">
        <v>180</v>
      </c>
      <c r="E331" s="8" t="s">
        <v>181</v>
      </c>
      <c r="F331" s="8" t="s">
        <v>260</v>
      </c>
      <c r="G331" s="8" t="s">
        <v>261</v>
      </c>
      <c r="H331" s="16">
        <v>487120.3</v>
      </c>
      <c r="I331" s="16">
        <v>487120.3</v>
      </c>
      <c r="J331" s="16"/>
      <c r="K331" s="16"/>
      <c r="L331" s="16">
        <v>487120.3</v>
      </c>
      <c r="M331" s="16"/>
      <c r="N331" s="16"/>
      <c r="O331" s="16"/>
      <c r="P331" s="23"/>
      <c r="Q331" s="16"/>
      <c r="R331" s="16"/>
      <c r="S331" s="16"/>
      <c r="T331" s="16"/>
      <c r="U331" s="16"/>
      <c r="V331" s="16"/>
      <c r="W331" s="16"/>
    </row>
    <row r="332" ht="18.75" customHeight="1" spans="1:23">
      <c r="A332" s="59" t="s">
        <v>83</v>
      </c>
      <c r="B332" s="8" t="s">
        <v>438</v>
      </c>
      <c r="C332" s="9" t="s">
        <v>253</v>
      </c>
      <c r="D332" s="8" t="s">
        <v>180</v>
      </c>
      <c r="E332" s="8" t="s">
        <v>181</v>
      </c>
      <c r="F332" s="8" t="s">
        <v>260</v>
      </c>
      <c r="G332" s="8" t="s">
        <v>261</v>
      </c>
      <c r="H332" s="16">
        <v>919987.51</v>
      </c>
      <c r="I332" s="16">
        <v>919987.51</v>
      </c>
      <c r="J332" s="16"/>
      <c r="K332" s="16"/>
      <c r="L332" s="16">
        <v>919987.51</v>
      </c>
      <c r="M332" s="16"/>
      <c r="N332" s="16"/>
      <c r="O332" s="16"/>
      <c r="P332" s="23"/>
      <c r="Q332" s="16"/>
      <c r="R332" s="16"/>
      <c r="S332" s="16"/>
      <c r="T332" s="16"/>
      <c r="U332" s="16"/>
      <c r="V332" s="16"/>
      <c r="W332" s="16"/>
    </row>
    <row r="333" ht="18.75" customHeight="1" spans="1:23">
      <c r="A333" s="59" t="s">
        <v>83</v>
      </c>
      <c r="B333" s="8" t="s">
        <v>438</v>
      </c>
      <c r="C333" s="9" t="s">
        <v>253</v>
      </c>
      <c r="D333" s="8" t="s">
        <v>182</v>
      </c>
      <c r="E333" s="8" t="s">
        <v>183</v>
      </c>
      <c r="F333" s="8" t="s">
        <v>254</v>
      </c>
      <c r="G333" s="8" t="s">
        <v>255</v>
      </c>
      <c r="H333" s="16">
        <v>60363</v>
      </c>
      <c r="I333" s="16">
        <v>60363</v>
      </c>
      <c r="J333" s="16"/>
      <c r="K333" s="16"/>
      <c r="L333" s="16">
        <v>60363</v>
      </c>
      <c r="M333" s="16"/>
      <c r="N333" s="16"/>
      <c r="O333" s="16"/>
      <c r="P333" s="23"/>
      <c r="Q333" s="16"/>
      <c r="R333" s="16"/>
      <c r="S333" s="16"/>
      <c r="T333" s="16"/>
      <c r="U333" s="16"/>
      <c r="V333" s="16"/>
      <c r="W333" s="16"/>
    </row>
    <row r="334" ht="18.75" customHeight="1" spans="1:23">
      <c r="A334" s="59" t="s">
        <v>83</v>
      </c>
      <c r="B334" s="8" t="s">
        <v>438</v>
      </c>
      <c r="C334" s="9" t="s">
        <v>253</v>
      </c>
      <c r="D334" s="8" t="s">
        <v>182</v>
      </c>
      <c r="E334" s="8" t="s">
        <v>183</v>
      </c>
      <c r="F334" s="8" t="s">
        <v>254</v>
      </c>
      <c r="G334" s="8" t="s">
        <v>255</v>
      </c>
      <c r="H334" s="16">
        <v>73415.46</v>
      </c>
      <c r="I334" s="16">
        <v>73415.46</v>
      </c>
      <c r="J334" s="16"/>
      <c r="K334" s="16"/>
      <c r="L334" s="16">
        <v>73415.46</v>
      </c>
      <c r="M334" s="16"/>
      <c r="N334" s="16"/>
      <c r="O334" s="16"/>
      <c r="P334" s="23"/>
      <c r="Q334" s="16"/>
      <c r="R334" s="16"/>
      <c r="S334" s="16"/>
      <c r="T334" s="16"/>
      <c r="U334" s="16"/>
      <c r="V334" s="16"/>
      <c r="W334" s="16"/>
    </row>
    <row r="335" ht="18.75" customHeight="1" spans="1:23">
      <c r="A335" s="59" t="s">
        <v>83</v>
      </c>
      <c r="B335" s="8" t="s">
        <v>438</v>
      </c>
      <c r="C335" s="9" t="s">
        <v>253</v>
      </c>
      <c r="D335" s="8" t="s">
        <v>182</v>
      </c>
      <c r="E335" s="8" t="s">
        <v>183</v>
      </c>
      <c r="F335" s="8" t="s">
        <v>254</v>
      </c>
      <c r="G335" s="8" t="s">
        <v>255</v>
      </c>
      <c r="H335" s="16">
        <v>52950</v>
      </c>
      <c r="I335" s="16">
        <v>52950</v>
      </c>
      <c r="J335" s="16"/>
      <c r="K335" s="16"/>
      <c r="L335" s="16">
        <v>52950</v>
      </c>
      <c r="M335" s="16"/>
      <c r="N335" s="16"/>
      <c r="O335" s="16"/>
      <c r="P335" s="23"/>
      <c r="Q335" s="16"/>
      <c r="R335" s="16"/>
      <c r="S335" s="16"/>
      <c r="T335" s="16"/>
      <c r="U335" s="16"/>
      <c r="V335" s="16"/>
      <c r="W335" s="16"/>
    </row>
    <row r="336" ht="18.75" customHeight="1" spans="1:23">
      <c r="A336" s="59" t="s">
        <v>83</v>
      </c>
      <c r="B336" s="8" t="s">
        <v>439</v>
      </c>
      <c r="C336" s="9" t="s">
        <v>195</v>
      </c>
      <c r="D336" s="8" t="s">
        <v>194</v>
      </c>
      <c r="E336" s="8" t="s">
        <v>195</v>
      </c>
      <c r="F336" s="8" t="s">
        <v>263</v>
      </c>
      <c r="G336" s="8" t="s">
        <v>195</v>
      </c>
      <c r="H336" s="16">
        <v>2576208</v>
      </c>
      <c r="I336" s="16">
        <v>2576208</v>
      </c>
      <c r="J336" s="16"/>
      <c r="K336" s="16"/>
      <c r="L336" s="16">
        <v>2576208</v>
      </c>
      <c r="M336" s="16"/>
      <c r="N336" s="16"/>
      <c r="O336" s="16"/>
      <c r="P336" s="23"/>
      <c r="Q336" s="16"/>
      <c r="R336" s="16"/>
      <c r="S336" s="16"/>
      <c r="T336" s="16"/>
      <c r="U336" s="16"/>
      <c r="V336" s="16"/>
      <c r="W336" s="16"/>
    </row>
    <row r="337" ht="18.75" customHeight="1" spans="1:23">
      <c r="A337" s="59" t="s">
        <v>83</v>
      </c>
      <c r="B337" s="8" t="s">
        <v>440</v>
      </c>
      <c r="C337" s="9" t="s">
        <v>265</v>
      </c>
      <c r="D337" s="8" t="s">
        <v>164</v>
      </c>
      <c r="E337" s="8" t="s">
        <v>165</v>
      </c>
      <c r="F337" s="8" t="s">
        <v>266</v>
      </c>
      <c r="G337" s="8" t="s">
        <v>267</v>
      </c>
      <c r="H337" s="16">
        <v>2160000</v>
      </c>
      <c r="I337" s="16">
        <v>2160000</v>
      </c>
      <c r="J337" s="16"/>
      <c r="K337" s="16"/>
      <c r="L337" s="16">
        <v>2160000</v>
      </c>
      <c r="M337" s="16"/>
      <c r="N337" s="16"/>
      <c r="O337" s="16"/>
      <c r="P337" s="23"/>
      <c r="Q337" s="16"/>
      <c r="R337" s="16"/>
      <c r="S337" s="16"/>
      <c r="T337" s="16"/>
      <c r="U337" s="16"/>
      <c r="V337" s="16"/>
      <c r="W337" s="16"/>
    </row>
    <row r="338" ht="18.75" customHeight="1" spans="1:23">
      <c r="A338" s="59" t="s">
        <v>83</v>
      </c>
      <c r="B338" s="8" t="s">
        <v>441</v>
      </c>
      <c r="C338" s="9" t="s">
        <v>277</v>
      </c>
      <c r="D338" s="8" t="s">
        <v>132</v>
      </c>
      <c r="E338" s="8" t="s">
        <v>133</v>
      </c>
      <c r="F338" s="8" t="s">
        <v>278</v>
      </c>
      <c r="G338" s="8" t="s">
        <v>277</v>
      </c>
      <c r="H338" s="16">
        <v>102600</v>
      </c>
      <c r="I338" s="16">
        <v>102600</v>
      </c>
      <c r="J338" s="16"/>
      <c r="K338" s="16"/>
      <c r="L338" s="16">
        <v>102600</v>
      </c>
      <c r="M338" s="16"/>
      <c r="N338" s="16"/>
      <c r="O338" s="16"/>
      <c r="P338" s="23"/>
      <c r="Q338" s="16"/>
      <c r="R338" s="16"/>
      <c r="S338" s="16"/>
      <c r="T338" s="16"/>
      <c r="U338" s="16"/>
      <c r="V338" s="16"/>
      <c r="W338" s="16"/>
    </row>
    <row r="339" ht="18.75" customHeight="1" spans="1:23">
      <c r="A339" s="59" t="s">
        <v>83</v>
      </c>
      <c r="B339" s="8" t="s">
        <v>442</v>
      </c>
      <c r="C339" s="9" t="s">
        <v>300</v>
      </c>
      <c r="D339" s="8" t="s">
        <v>132</v>
      </c>
      <c r="E339" s="8" t="s">
        <v>133</v>
      </c>
      <c r="F339" s="8" t="s">
        <v>250</v>
      </c>
      <c r="G339" s="8" t="s">
        <v>251</v>
      </c>
      <c r="H339" s="16">
        <v>2257200</v>
      </c>
      <c r="I339" s="16">
        <v>2257200</v>
      </c>
      <c r="J339" s="16"/>
      <c r="K339" s="16"/>
      <c r="L339" s="16">
        <v>2257200</v>
      </c>
      <c r="M339" s="16"/>
      <c r="N339" s="16"/>
      <c r="O339" s="16"/>
      <c r="P339" s="23"/>
      <c r="Q339" s="16"/>
      <c r="R339" s="16"/>
      <c r="S339" s="16"/>
      <c r="T339" s="16"/>
      <c r="U339" s="16"/>
      <c r="V339" s="16"/>
      <c r="W339" s="16"/>
    </row>
    <row r="340" ht="18.75" customHeight="1" spans="1:23">
      <c r="A340" s="59" t="s">
        <v>83</v>
      </c>
      <c r="B340" s="8" t="s">
        <v>442</v>
      </c>
      <c r="C340" s="9" t="s">
        <v>300</v>
      </c>
      <c r="D340" s="8" t="s">
        <v>132</v>
      </c>
      <c r="E340" s="8" t="s">
        <v>133</v>
      </c>
      <c r="F340" s="8" t="s">
        <v>250</v>
      </c>
      <c r="G340" s="8" t="s">
        <v>251</v>
      </c>
      <c r="H340" s="16">
        <v>820800</v>
      </c>
      <c r="I340" s="16">
        <v>820800</v>
      </c>
      <c r="J340" s="16"/>
      <c r="K340" s="16"/>
      <c r="L340" s="16">
        <v>820800</v>
      </c>
      <c r="M340" s="16"/>
      <c r="N340" s="16"/>
      <c r="O340" s="16"/>
      <c r="P340" s="23"/>
      <c r="Q340" s="16"/>
      <c r="R340" s="16"/>
      <c r="S340" s="16"/>
      <c r="T340" s="16"/>
      <c r="U340" s="16"/>
      <c r="V340" s="16"/>
      <c r="W340" s="16"/>
    </row>
    <row r="341" ht="18.75" customHeight="1" spans="1:23">
      <c r="A341" s="59" t="s">
        <v>83</v>
      </c>
      <c r="B341" s="8" t="s">
        <v>443</v>
      </c>
      <c r="C341" s="9" t="s">
        <v>302</v>
      </c>
      <c r="D341" s="8" t="s">
        <v>132</v>
      </c>
      <c r="E341" s="8" t="s">
        <v>133</v>
      </c>
      <c r="F341" s="8" t="s">
        <v>303</v>
      </c>
      <c r="G341" s="8" t="s">
        <v>304</v>
      </c>
      <c r="H341" s="16">
        <v>1026000</v>
      </c>
      <c r="I341" s="16">
        <v>1026000</v>
      </c>
      <c r="J341" s="16"/>
      <c r="K341" s="16"/>
      <c r="L341" s="16">
        <v>1026000</v>
      </c>
      <c r="M341" s="16"/>
      <c r="N341" s="16"/>
      <c r="O341" s="16"/>
      <c r="P341" s="23"/>
      <c r="Q341" s="16"/>
      <c r="R341" s="16"/>
      <c r="S341" s="16"/>
      <c r="T341" s="16"/>
      <c r="U341" s="16"/>
      <c r="V341" s="16"/>
      <c r="W341" s="16"/>
    </row>
    <row r="342" ht="18.75" customHeight="1" spans="1:23">
      <c r="A342" s="59" t="s">
        <v>83</v>
      </c>
      <c r="B342" s="8" t="s">
        <v>444</v>
      </c>
      <c r="C342" s="9" t="s">
        <v>308</v>
      </c>
      <c r="D342" s="8" t="s">
        <v>132</v>
      </c>
      <c r="E342" s="8" t="s">
        <v>133</v>
      </c>
      <c r="F342" s="8" t="s">
        <v>291</v>
      </c>
      <c r="G342" s="8" t="s">
        <v>292</v>
      </c>
      <c r="H342" s="16">
        <v>222300</v>
      </c>
      <c r="I342" s="16">
        <v>222300</v>
      </c>
      <c r="J342" s="16"/>
      <c r="K342" s="16"/>
      <c r="L342" s="16">
        <v>222300</v>
      </c>
      <c r="M342" s="16"/>
      <c r="N342" s="16"/>
      <c r="O342" s="16"/>
      <c r="P342" s="23"/>
      <c r="Q342" s="16"/>
      <c r="R342" s="16"/>
      <c r="S342" s="16"/>
      <c r="T342" s="16"/>
      <c r="U342" s="16"/>
      <c r="V342" s="16"/>
      <c r="W342" s="16"/>
    </row>
    <row r="343" ht="18.75" customHeight="1" spans="1:23">
      <c r="A343" s="59" t="s">
        <v>83</v>
      </c>
      <c r="B343" s="8" t="s">
        <v>445</v>
      </c>
      <c r="C343" s="9" t="s">
        <v>328</v>
      </c>
      <c r="D343" s="8" t="s">
        <v>132</v>
      </c>
      <c r="E343" s="8" t="s">
        <v>133</v>
      </c>
      <c r="F343" s="8" t="s">
        <v>303</v>
      </c>
      <c r="G343" s="8" t="s">
        <v>304</v>
      </c>
      <c r="H343" s="16">
        <v>353400</v>
      </c>
      <c r="I343" s="16">
        <v>353400</v>
      </c>
      <c r="J343" s="16"/>
      <c r="K343" s="16"/>
      <c r="L343" s="16">
        <v>353400</v>
      </c>
      <c r="M343" s="16"/>
      <c r="N343" s="16"/>
      <c r="O343" s="16"/>
      <c r="P343" s="23"/>
      <c r="Q343" s="16"/>
      <c r="R343" s="16"/>
      <c r="S343" s="16"/>
      <c r="T343" s="16"/>
      <c r="U343" s="16"/>
      <c r="V343" s="16"/>
      <c r="W343" s="16"/>
    </row>
    <row r="344" ht="18.75" customHeight="1" spans="1:23">
      <c r="A344" s="59" t="s">
        <v>83</v>
      </c>
      <c r="B344" s="8" t="s">
        <v>446</v>
      </c>
      <c r="C344" s="9" t="s">
        <v>418</v>
      </c>
      <c r="D344" s="8" t="s">
        <v>130</v>
      </c>
      <c r="E344" s="8" t="s">
        <v>131</v>
      </c>
      <c r="F344" s="8" t="s">
        <v>303</v>
      </c>
      <c r="G344" s="8" t="s">
        <v>304</v>
      </c>
      <c r="H344" s="16">
        <v>991600</v>
      </c>
      <c r="I344" s="16">
        <v>991600</v>
      </c>
      <c r="J344" s="16"/>
      <c r="K344" s="16"/>
      <c r="L344" s="16">
        <v>991600</v>
      </c>
      <c r="M344" s="16"/>
      <c r="N344" s="16"/>
      <c r="O344" s="16"/>
      <c r="P344" s="23"/>
      <c r="Q344" s="16"/>
      <c r="R344" s="16"/>
      <c r="S344" s="16"/>
      <c r="T344" s="16"/>
      <c r="U344" s="16"/>
      <c r="V344" s="16"/>
      <c r="W344" s="16"/>
    </row>
    <row r="345" ht="18.75" customHeight="1" spans="1:23">
      <c r="A345" s="59" t="s">
        <v>85</v>
      </c>
      <c r="B345" s="8" t="s">
        <v>447</v>
      </c>
      <c r="C345" s="9" t="s">
        <v>249</v>
      </c>
      <c r="D345" s="8" t="s">
        <v>132</v>
      </c>
      <c r="E345" s="8" t="s">
        <v>133</v>
      </c>
      <c r="F345" s="8" t="s">
        <v>242</v>
      </c>
      <c r="G345" s="8" t="s">
        <v>243</v>
      </c>
      <c r="H345" s="16">
        <v>5648676</v>
      </c>
      <c r="I345" s="16">
        <v>5648676</v>
      </c>
      <c r="J345" s="16"/>
      <c r="K345" s="16"/>
      <c r="L345" s="16">
        <v>5648676</v>
      </c>
      <c r="M345" s="16"/>
      <c r="N345" s="16"/>
      <c r="O345" s="16"/>
      <c r="P345" s="23"/>
      <c r="Q345" s="16"/>
      <c r="R345" s="16"/>
      <c r="S345" s="16"/>
      <c r="T345" s="16"/>
      <c r="U345" s="16"/>
      <c r="V345" s="16"/>
      <c r="W345" s="16"/>
    </row>
    <row r="346" ht="18.75" customHeight="1" spans="1:23">
      <c r="A346" s="59" t="s">
        <v>85</v>
      </c>
      <c r="B346" s="8" t="s">
        <v>447</v>
      </c>
      <c r="C346" s="9" t="s">
        <v>249</v>
      </c>
      <c r="D346" s="8" t="s">
        <v>132</v>
      </c>
      <c r="E346" s="8" t="s">
        <v>133</v>
      </c>
      <c r="F346" s="8" t="s">
        <v>244</v>
      </c>
      <c r="G346" s="8" t="s">
        <v>245</v>
      </c>
      <c r="H346" s="16">
        <v>337956</v>
      </c>
      <c r="I346" s="16">
        <v>337956</v>
      </c>
      <c r="J346" s="16"/>
      <c r="K346" s="16"/>
      <c r="L346" s="16">
        <v>337956</v>
      </c>
      <c r="M346" s="16"/>
      <c r="N346" s="16"/>
      <c r="O346" s="16"/>
      <c r="P346" s="23"/>
      <c r="Q346" s="16"/>
      <c r="R346" s="16"/>
      <c r="S346" s="16"/>
      <c r="T346" s="16"/>
      <c r="U346" s="16"/>
      <c r="V346" s="16"/>
      <c r="W346" s="16"/>
    </row>
    <row r="347" ht="18.75" customHeight="1" spans="1:23">
      <c r="A347" s="59" t="s">
        <v>85</v>
      </c>
      <c r="B347" s="8" t="s">
        <v>447</v>
      </c>
      <c r="C347" s="9" t="s">
        <v>249</v>
      </c>
      <c r="D347" s="8" t="s">
        <v>132</v>
      </c>
      <c r="E347" s="8" t="s">
        <v>133</v>
      </c>
      <c r="F347" s="8" t="s">
        <v>244</v>
      </c>
      <c r="G347" s="8" t="s">
        <v>245</v>
      </c>
      <c r="H347" s="16">
        <v>546000</v>
      </c>
      <c r="I347" s="16">
        <v>546000</v>
      </c>
      <c r="J347" s="16"/>
      <c r="K347" s="16"/>
      <c r="L347" s="16">
        <v>546000</v>
      </c>
      <c r="M347" s="16"/>
      <c r="N347" s="16"/>
      <c r="O347" s="16"/>
      <c r="P347" s="23"/>
      <c r="Q347" s="16"/>
      <c r="R347" s="16"/>
      <c r="S347" s="16"/>
      <c r="T347" s="16"/>
      <c r="U347" s="16"/>
      <c r="V347" s="16"/>
      <c r="W347" s="16"/>
    </row>
    <row r="348" ht="18.75" customHeight="1" spans="1:23">
      <c r="A348" s="59" t="s">
        <v>85</v>
      </c>
      <c r="B348" s="8" t="s">
        <v>447</v>
      </c>
      <c r="C348" s="9" t="s">
        <v>249</v>
      </c>
      <c r="D348" s="8" t="s">
        <v>132</v>
      </c>
      <c r="E348" s="8" t="s">
        <v>133</v>
      </c>
      <c r="F348" s="8" t="s">
        <v>250</v>
      </c>
      <c r="G348" s="8" t="s">
        <v>251</v>
      </c>
      <c r="H348" s="16">
        <v>2730000</v>
      </c>
      <c r="I348" s="16">
        <v>2730000</v>
      </c>
      <c r="J348" s="16"/>
      <c r="K348" s="16"/>
      <c r="L348" s="16">
        <v>2730000</v>
      </c>
      <c r="M348" s="16"/>
      <c r="N348" s="16"/>
      <c r="O348" s="16"/>
      <c r="P348" s="23"/>
      <c r="Q348" s="16"/>
      <c r="R348" s="16"/>
      <c r="S348" s="16"/>
      <c r="T348" s="16"/>
      <c r="U348" s="16"/>
      <c r="V348" s="16"/>
      <c r="W348" s="16"/>
    </row>
    <row r="349" ht="18.75" customHeight="1" spans="1:23">
      <c r="A349" s="59" t="s">
        <v>85</v>
      </c>
      <c r="B349" s="8" t="s">
        <v>447</v>
      </c>
      <c r="C349" s="9" t="s">
        <v>249</v>
      </c>
      <c r="D349" s="8" t="s">
        <v>132</v>
      </c>
      <c r="E349" s="8" t="s">
        <v>133</v>
      </c>
      <c r="F349" s="8" t="s">
        <v>250</v>
      </c>
      <c r="G349" s="8" t="s">
        <v>251</v>
      </c>
      <c r="H349" s="16">
        <v>1595160</v>
      </c>
      <c r="I349" s="16">
        <v>1595160</v>
      </c>
      <c r="J349" s="16"/>
      <c r="K349" s="16"/>
      <c r="L349" s="16">
        <v>1595160</v>
      </c>
      <c r="M349" s="16"/>
      <c r="N349" s="16"/>
      <c r="O349" s="16"/>
      <c r="P349" s="23"/>
      <c r="Q349" s="16"/>
      <c r="R349" s="16"/>
      <c r="S349" s="16"/>
      <c r="T349" s="16"/>
      <c r="U349" s="16"/>
      <c r="V349" s="16"/>
      <c r="W349" s="16"/>
    </row>
    <row r="350" ht="18.75" customHeight="1" spans="1:23">
      <c r="A350" s="59" t="s">
        <v>85</v>
      </c>
      <c r="B350" s="8" t="s">
        <v>448</v>
      </c>
      <c r="C350" s="9" t="s">
        <v>253</v>
      </c>
      <c r="D350" s="8" t="s">
        <v>132</v>
      </c>
      <c r="E350" s="8" t="s">
        <v>133</v>
      </c>
      <c r="F350" s="8" t="s">
        <v>254</v>
      </c>
      <c r="G350" s="8" t="s">
        <v>255</v>
      </c>
      <c r="H350" s="16">
        <v>119469.84</v>
      </c>
      <c r="I350" s="16">
        <v>119469.84</v>
      </c>
      <c r="J350" s="16"/>
      <c r="K350" s="16"/>
      <c r="L350" s="16">
        <v>119469.84</v>
      </c>
      <c r="M350" s="16"/>
      <c r="N350" s="16"/>
      <c r="O350" s="16"/>
      <c r="P350" s="23"/>
      <c r="Q350" s="16"/>
      <c r="R350" s="16"/>
      <c r="S350" s="16"/>
      <c r="T350" s="16"/>
      <c r="U350" s="16"/>
      <c r="V350" s="16"/>
      <c r="W350" s="16"/>
    </row>
    <row r="351" ht="18.75" customHeight="1" spans="1:23">
      <c r="A351" s="59" t="s">
        <v>85</v>
      </c>
      <c r="B351" s="8" t="s">
        <v>448</v>
      </c>
      <c r="C351" s="9" t="s">
        <v>253</v>
      </c>
      <c r="D351" s="8" t="s">
        <v>166</v>
      </c>
      <c r="E351" s="8" t="s">
        <v>167</v>
      </c>
      <c r="F351" s="8" t="s">
        <v>256</v>
      </c>
      <c r="G351" s="8" t="s">
        <v>257</v>
      </c>
      <c r="H351" s="16">
        <v>1911517.44</v>
      </c>
      <c r="I351" s="16">
        <v>1911517.44</v>
      </c>
      <c r="J351" s="16"/>
      <c r="K351" s="16"/>
      <c r="L351" s="16">
        <v>1911517.44</v>
      </c>
      <c r="M351" s="16"/>
      <c r="N351" s="16"/>
      <c r="O351" s="16"/>
      <c r="P351" s="23"/>
      <c r="Q351" s="16"/>
      <c r="R351" s="16"/>
      <c r="S351" s="16"/>
      <c r="T351" s="16"/>
      <c r="U351" s="16"/>
      <c r="V351" s="16"/>
      <c r="W351" s="16"/>
    </row>
    <row r="352" ht="18.75" customHeight="1" spans="1:23">
      <c r="A352" s="59" t="s">
        <v>85</v>
      </c>
      <c r="B352" s="8" t="s">
        <v>448</v>
      </c>
      <c r="C352" s="9" t="s">
        <v>253</v>
      </c>
      <c r="D352" s="8" t="s">
        <v>178</v>
      </c>
      <c r="E352" s="8" t="s">
        <v>179</v>
      </c>
      <c r="F352" s="8" t="s">
        <v>258</v>
      </c>
      <c r="G352" s="8" t="s">
        <v>259</v>
      </c>
      <c r="H352" s="16">
        <v>991599.67</v>
      </c>
      <c r="I352" s="16">
        <v>991599.67</v>
      </c>
      <c r="J352" s="16"/>
      <c r="K352" s="16"/>
      <c r="L352" s="16">
        <v>991599.67</v>
      </c>
      <c r="M352" s="16"/>
      <c r="N352" s="16"/>
      <c r="O352" s="16"/>
      <c r="P352" s="23"/>
      <c r="Q352" s="16"/>
      <c r="R352" s="16"/>
      <c r="S352" s="16"/>
      <c r="T352" s="16"/>
      <c r="U352" s="16"/>
      <c r="V352" s="16"/>
      <c r="W352" s="16"/>
    </row>
    <row r="353" ht="18.75" customHeight="1" spans="1:23">
      <c r="A353" s="59" t="s">
        <v>85</v>
      </c>
      <c r="B353" s="8" t="s">
        <v>448</v>
      </c>
      <c r="C353" s="9" t="s">
        <v>253</v>
      </c>
      <c r="D353" s="8" t="s">
        <v>180</v>
      </c>
      <c r="E353" s="8" t="s">
        <v>181</v>
      </c>
      <c r="F353" s="8" t="s">
        <v>260</v>
      </c>
      <c r="G353" s="8" t="s">
        <v>261</v>
      </c>
      <c r="H353" s="16">
        <v>479074.06</v>
      </c>
      <c r="I353" s="16">
        <v>479074.06</v>
      </c>
      <c r="J353" s="16"/>
      <c r="K353" s="16"/>
      <c r="L353" s="16">
        <v>479074.06</v>
      </c>
      <c r="M353" s="16"/>
      <c r="N353" s="16"/>
      <c r="O353" s="16"/>
      <c r="P353" s="23"/>
      <c r="Q353" s="16"/>
      <c r="R353" s="16"/>
      <c r="S353" s="16"/>
      <c r="T353" s="16"/>
      <c r="U353" s="16"/>
      <c r="V353" s="16"/>
      <c r="W353" s="16"/>
    </row>
    <row r="354" ht="18.75" customHeight="1" spans="1:23">
      <c r="A354" s="59" t="s">
        <v>85</v>
      </c>
      <c r="B354" s="8" t="s">
        <v>448</v>
      </c>
      <c r="C354" s="9" t="s">
        <v>253</v>
      </c>
      <c r="D354" s="8" t="s">
        <v>180</v>
      </c>
      <c r="E354" s="8" t="s">
        <v>181</v>
      </c>
      <c r="F354" s="8" t="s">
        <v>260</v>
      </c>
      <c r="G354" s="8" t="s">
        <v>261</v>
      </c>
      <c r="H354" s="16">
        <v>86361.46</v>
      </c>
      <c r="I354" s="16">
        <v>86361.46</v>
      </c>
      <c r="J354" s="16"/>
      <c r="K354" s="16"/>
      <c r="L354" s="16">
        <v>86361.46</v>
      </c>
      <c r="M354" s="16"/>
      <c r="N354" s="16"/>
      <c r="O354" s="16"/>
      <c r="P354" s="23"/>
      <c r="Q354" s="16"/>
      <c r="R354" s="16"/>
      <c r="S354" s="16"/>
      <c r="T354" s="16"/>
      <c r="U354" s="16"/>
      <c r="V354" s="16"/>
      <c r="W354" s="16"/>
    </row>
    <row r="355" ht="18.75" customHeight="1" spans="1:23">
      <c r="A355" s="59" t="s">
        <v>85</v>
      </c>
      <c r="B355" s="8" t="s">
        <v>448</v>
      </c>
      <c r="C355" s="9" t="s">
        <v>253</v>
      </c>
      <c r="D355" s="8" t="s">
        <v>182</v>
      </c>
      <c r="E355" s="8" t="s">
        <v>183</v>
      </c>
      <c r="F355" s="8" t="s">
        <v>254</v>
      </c>
      <c r="G355" s="8" t="s">
        <v>255</v>
      </c>
      <c r="H355" s="16">
        <v>32123</v>
      </c>
      <c r="I355" s="16">
        <v>32123</v>
      </c>
      <c r="J355" s="16"/>
      <c r="K355" s="16"/>
      <c r="L355" s="16">
        <v>32123</v>
      </c>
      <c r="M355" s="16"/>
      <c r="N355" s="16"/>
      <c r="O355" s="16"/>
      <c r="P355" s="23"/>
      <c r="Q355" s="16"/>
      <c r="R355" s="16"/>
      <c r="S355" s="16"/>
      <c r="T355" s="16"/>
      <c r="U355" s="16"/>
      <c r="V355" s="16"/>
      <c r="W355" s="16"/>
    </row>
    <row r="356" ht="18.75" customHeight="1" spans="1:23">
      <c r="A356" s="59" t="s">
        <v>85</v>
      </c>
      <c r="B356" s="8" t="s">
        <v>448</v>
      </c>
      <c r="C356" s="9" t="s">
        <v>253</v>
      </c>
      <c r="D356" s="8" t="s">
        <v>182</v>
      </c>
      <c r="E356" s="8" t="s">
        <v>183</v>
      </c>
      <c r="F356" s="8" t="s">
        <v>254</v>
      </c>
      <c r="G356" s="8" t="s">
        <v>255</v>
      </c>
      <c r="H356" s="16">
        <v>9531</v>
      </c>
      <c r="I356" s="16">
        <v>9531</v>
      </c>
      <c r="J356" s="16"/>
      <c r="K356" s="16"/>
      <c r="L356" s="16">
        <v>9531</v>
      </c>
      <c r="M356" s="16"/>
      <c r="N356" s="16"/>
      <c r="O356" s="16"/>
      <c r="P356" s="23"/>
      <c r="Q356" s="16"/>
      <c r="R356" s="16"/>
      <c r="S356" s="16"/>
      <c r="T356" s="16"/>
      <c r="U356" s="16"/>
      <c r="V356" s="16"/>
      <c r="W356" s="16"/>
    </row>
    <row r="357" ht="18.75" customHeight="1" spans="1:23">
      <c r="A357" s="59" t="s">
        <v>85</v>
      </c>
      <c r="B357" s="8" t="s">
        <v>448</v>
      </c>
      <c r="C357" s="9" t="s">
        <v>253</v>
      </c>
      <c r="D357" s="8" t="s">
        <v>182</v>
      </c>
      <c r="E357" s="8" t="s">
        <v>183</v>
      </c>
      <c r="F357" s="8" t="s">
        <v>254</v>
      </c>
      <c r="G357" s="8" t="s">
        <v>255</v>
      </c>
      <c r="H357" s="16">
        <v>38230.35</v>
      </c>
      <c r="I357" s="16">
        <v>38230.35</v>
      </c>
      <c r="J357" s="16"/>
      <c r="K357" s="16"/>
      <c r="L357" s="16">
        <v>38230.35</v>
      </c>
      <c r="M357" s="16"/>
      <c r="N357" s="16"/>
      <c r="O357" s="16"/>
      <c r="P357" s="23"/>
      <c r="Q357" s="16"/>
      <c r="R357" s="16"/>
      <c r="S357" s="16"/>
      <c r="T357" s="16"/>
      <c r="U357" s="16"/>
      <c r="V357" s="16"/>
      <c r="W357" s="16"/>
    </row>
    <row r="358" ht="18.75" customHeight="1" spans="1:23">
      <c r="A358" s="59" t="s">
        <v>85</v>
      </c>
      <c r="B358" s="8" t="s">
        <v>449</v>
      </c>
      <c r="C358" s="9" t="s">
        <v>195</v>
      </c>
      <c r="D358" s="8" t="s">
        <v>194</v>
      </c>
      <c r="E358" s="8" t="s">
        <v>195</v>
      </c>
      <c r="F358" s="8" t="s">
        <v>263</v>
      </c>
      <c r="G358" s="8" t="s">
        <v>195</v>
      </c>
      <c r="H358" s="16">
        <v>1341912</v>
      </c>
      <c r="I358" s="16">
        <v>1341912</v>
      </c>
      <c r="J358" s="16"/>
      <c r="K358" s="16"/>
      <c r="L358" s="16">
        <v>1341912</v>
      </c>
      <c r="M358" s="16"/>
      <c r="N358" s="16"/>
      <c r="O358" s="16"/>
      <c r="P358" s="23"/>
      <c r="Q358" s="16"/>
      <c r="R358" s="16"/>
      <c r="S358" s="16"/>
      <c r="T358" s="16"/>
      <c r="U358" s="16"/>
      <c r="V358" s="16"/>
      <c r="W358" s="16"/>
    </row>
    <row r="359" ht="18.75" customHeight="1" spans="1:23">
      <c r="A359" s="59" t="s">
        <v>85</v>
      </c>
      <c r="B359" s="8" t="s">
        <v>450</v>
      </c>
      <c r="C359" s="9" t="s">
        <v>265</v>
      </c>
      <c r="D359" s="8" t="s">
        <v>164</v>
      </c>
      <c r="E359" s="8" t="s">
        <v>165</v>
      </c>
      <c r="F359" s="8" t="s">
        <v>266</v>
      </c>
      <c r="G359" s="8" t="s">
        <v>267</v>
      </c>
      <c r="H359" s="16">
        <v>388800</v>
      </c>
      <c r="I359" s="16">
        <v>388800</v>
      </c>
      <c r="J359" s="16"/>
      <c r="K359" s="16"/>
      <c r="L359" s="16">
        <v>388800</v>
      </c>
      <c r="M359" s="16"/>
      <c r="N359" s="16"/>
      <c r="O359" s="16"/>
      <c r="P359" s="23"/>
      <c r="Q359" s="16"/>
      <c r="R359" s="16"/>
      <c r="S359" s="16"/>
      <c r="T359" s="16"/>
      <c r="U359" s="16"/>
      <c r="V359" s="16"/>
      <c r="W359" s="16"/>
    </row>
    <row r="360" ht="18.75" customHeight="1" spans="1:23">
      <c r="A360" s="59" t="s">
        <v>85</v>
      </c>
      <c r="B360" s="8" t="s">
        <v>451</v>
      </c>
      <c r="C360" s="9" t="s">
        <v>277</v>
      </c>
      <c r="D360" s="8" t="s">
        <v>132</v>
      </c>
      <c r="E360" s="8" t="s">
        <v>133</v>
      </c>
      <c r="F360" s="8" t="s">
        <v>278</v>
      </c>
      <c r="G360" s="8" t="s">
        <v>277</v>
      </c>
      <c r="H360" s="16">
        <v>54600</v>
      </c>
      <c r="I360" s="16">
        <v>54600</v>
      </c>
      <c r="J360" s="16"/>
      <c r="K360" s="16"/>
      <c r="L360" s="16">
        <v>54600</v>
      </c>
      <c r="M360" s="16"/>
      <c r="N360" s="16"/>
      <c r="O360" s="16"/>
      <c r="P360" s="23"/>
      <c r="Q360" s="16"/>
      <c r="R360" s="16"/>
      <c r="S360" s="16"/>
      <c r="T360" s="16"/>
      <c r="U360" s="16"/>
      <c r="V360" s="16"/>
      <c r="W360" s="16"/>
    </row>
    <row r="361" ht="18.75" customHeight="1" spans="1:23">
      <c r="A361" s="59" t="s">
        <v>85</v>
      </c>
      <c r="B361" s="8" t="s">
        <v>452</v>
      </c>
      <c r="C361" s="9" t="s">
        <v>328</v>
      </c>
      <c r="D361" s="8" t="s">
        <v>132</v>
      </c>
      <c r="E361" s="8" t="s">
        <v>133</v>
      </c>
      <c r="F361" s="8" t="s">
        <v>303</v>
      </c>
      <c r="G361" s="8" t="s">
        <v>304</v>
      </c>
      <c r="H361" s="16">
        <v>148800</v>
      </c>
      <c r="I361" s="16">
        <v>148800</v>
      </c>
      <c r="J361" s="16"/>
      <c r="K361" s="16"/>
      <c r="L361" s="16">
        <v>148800</v>
      </c>
      <c r="M361" s="16"/>
      <c r="N361" s="16"/>
      <c r="O361" s="16"/>
      <c r="P361" s="23"/>
      <c r="Q361" s="16"/>
      <c r="R361" s="16"/>
      <c r="S361" s="16"/>
      <c r="T361" s="16"/>
      <c r="U361" s="16"/>
      <c r="V361" s="16"/>
      <c r="W361" s="16"/>
    </row>
    <row r="362" ht="18.75" customHeight="1" spans="1:23">
      <c r="A362" s="59" t="s">
        <v>85</v>
      </c>
      <c r="B362" s="8" t="s">
        <v>453</v>
      </c>
      <c r="C362" s="9" t="s">
        <v>300</v>
      </c>
      <c r="D362" s="8" t="s">
        <v>132</v>
      </c>
      <c r="E362" s="8" t="s">
        <v>133</v>
      </c>
      <c r="F362" s="8" t="s">
        <v>250</v>
      </c>
      <c r="G362" s="8" t="s">
        <v>251</v>
      </c>
      <c r="H362" s="16">
        <v>1201200</v>
      </c>
      <c r="I362" s="16">
        <v>1201200</v>
      </c>
      <c r="J362" s="16"/>
      <c r="K362" s="16"/>
      <c r="L362" s="16">
        <v>1201200</v>
      </c>
      <c r="M362" s="16"/>
      <c r="N362" s="16"/>
      <c r="O362" s="16"/>
      <c r="P362" s="23"/>
      <c r="Q362" s="16"/>
      <c r="R362" s="16"/>
      <c r="S362" s="16"/>
      <c r="T362" s="16"/>
      <c r="U362" s="16"/>
      <c r="V362" s="16"/>
      <c r="W362" s="16"/>
    </row>
    <row r="363" ht="18.75" customHeight="1" spans="1:23">
      <c r="A363" s="59" t="s">
        <v>85</v>
      </c>
      <c r="B363" s="8" t="s">
        <v>453</v>
      </c>
      <c r="C363" s="9" t="s">
        <v>300</v>
      </c>
      <c r="D363" s="8" t="s">
        <v>132</v>
      </c>
      <c r="E363" s="8" t="s">
        <v>133</v>
      </c>
      <c r="F363" s="8" t="s">
        <v>250</v>
      </c>
      <c r="G363" s="8" t="s">
        <v>251</v>
      </c>
      <c r="H363" s="16">
        <v>436800</v>
      </c>
      <c r="I363" s="16">
        <v>436800</v>
      </c>
      <c r="J363" s="16"/>
      <c r="K363" s="16"/>
      <c r="L363" s="16">
        <v>436800</v>
      </c>
      <c r="M363" s="16"/>
      <c r="N363" s="16"/>
      <c r="O363" s="16"/>
      <c r="P363" s="23"/>
      <c r="Q363" s="16"/>
      <c r="R363" s="16"/>
      <c r="S363" s="16"/>
      <c r="T363" s="16"/>
      <c r="U363" s="16"/>
      <c r="V363" s="16"/>
      <c r="W363" s="16"/>
    </row>
    <row r="364" ht="18.75" customHeight="1" spans="1:23">
      <c r="A364" s="59" t="s">
        <v>85</v>
      </c>
      <c r="B364" s="8" t="s">
        <v>454</v>
      </c>
      <c r="C364" s="9" t="s">
        <v>302</v>
      </c>
      <c r="D364" s="8" t="s">
        <v>132</v>
      </c>
      <c r="E364" s="8" t="s">
        <v>133</v>
      </c>
      <c r="F364" s="8" t="s">
        <v>303</v>
      </c>
      <c r="G364" s="8" t="s">
        <v>304</v>
      </c>
      <c r="H364" s="16">
        <v>546000</v>
      </c>
      <c r="I364" s="16">
        <v>546000</v>
      </c>
      <c r="J364" s="16"/>
      <c r="K364" s="16"/>
      <c r="L364" s="16">
        <v>546000</v>
      </c>
      <c r="M364" s="16"/>
      <c r="N364" s="16"/>
      <c r="O364" s="16"/>
      <c r="P364" s="23"/>
      <c r="Q364" s="16"/>
      <c r="R364" s="16"/>
      <c r="S364" s="16"/>
      <c r="T364" s="16"/>
      <c r="U364" s="16"/>
      <c r="V364" s="16"/>
      <c r="W364" s="16"/>
    </row>
    <row r="365" ht="18.75" customHeight="1" spans="1:23">
      <c r="A365" s="59" t="s">
        <v>85</v>
      </c>
      <c r="B365" s="8" t="s">
        <v>455</v>
      </c>
      <c r="C365" s="9" t="s">
        <v>308</v>
      </c>
      <c r="D365" s="8" t="s">
        <v>132</v>
      </c>
      <c r="E365" s="8" t="s">
        <v>133</v>
      </c>
      <c r="F365" s="8" t="s">
        <v>291</v>
      </c>
      <c r="G365" s="8" t="s">
        <v>292</v>
      </c>
      <c r="H365" s="16">
        <v>118300</v>
      </c>
      <c r="I365" s="16">
        <v>118300</v>
      </c>
      <c r="J365" s="16"/>
      <c r="K365" s="16"/>
      <c r="L365" s="16">
        <v>118300</v>
      </c>
      <c r="M365" s="16"/>
      <c r="N365" s="16"/>
      <c r="O365" s="16"/>
      <c r="P365" s="23"/>
      <c r="Q365" s="16"/>
      <c r="R365" s="16"/>
      <c r="S365" s="16"/>
      <c r="T365" s="16"/>
      <c r="U365" s="16"/>
      <c r="V365" s="16"/>
      <c r="W365" s="16"/>
    </row>
    <row r="366" ht="18.75" customHeight="1" spans="1:23">
      <c r="A366" s="59" t="s">
        <v>85</v>
      </c>
      <c r="B366" s="8" t="s">
        <v>456</v>
      </c>
      <c r="C366" s="9" t="s">
        <v>457</v>
      </c>
      <c r="D366" s="8" t="s">
        <v>130</v>
      </c>
      <c r="E366" s="8" t="s">
        <v>131</v>
      </c>
      <c r="F366" s="8" t="s">
        <v>303</v>
      </c>
      <c r="G366" s="8" t="s">
        <v>304</v>
      </c>
      <c r="H366" s="16">
        <v>756000</v>
      </c>
      <c r="I366" s="16">
        <v>756000</v>
      </c>
      <c r="J366" s="16"/>
      <c r="K366" s="16"/>
      <c r="L366" s="16">
        <v>756000</v>
      </c>
      <c r="M366" s="16"/>
      <c r="N366" s="16"/>
      <c r="O366" s="16"/>
      <c r="P366" s="23"/>
      <c r="Q366" s="16"/>
      <c r="R366" s="16"/>
      <c r="S366" s="16"/>
      <c r="T366" s="16"/>
      <c r="U366" s="16"/>
      <c r="V366" s="16"/>
      <c r="W366" s="16"/>
    </row>
    <row r="367" ht="18.75" customHeight="1" spans="1:23">
      <c r="A367" s="59" t="s">
        <v>85</v>
      </c>
      <c r="B367" s="8" t="s">
        <v>458</v>
      </c>
      <c r="C367" s="9" t="s">
        <v>459</v>
      </c>
      <c r="D367" s="8" t="s">
        <v>130</v>
      </c>
      <c r="E367" s="8" t="s">
        <v>131</v>
      </c>
      <c r="F367" s="8" t="s">
        <v>281</v>
      </c>
      <c r="G367" s="8" t="s">
        <v>282</v>
      </c>
      <c r="H367" s="16">
        <v>30000</v>
      </c>
      <c r="I367" s="16">
        <v>30000</v>
      </c>
      <c r="J367" s="16"/>
      <c r="K367" s="16"/>
      <c r="L367" s="16">
        <v>30000</v>
      </c>
      <c r="M367" s="16"/>
      <c r="N367" s="16"/>
      <c r="O367" s="16"/>
      <c r="P367" s="23"/>
      <c r="Q367" s="16"/>
      <c r="R367" s="16"/>
      <c r="S367" s="16"/>
      <c r="T367" s="16"/>
      <c r="U367" s="16"/>
      <c r="V367" s="16"/>
      <c r="W367" s="16"/>
    </row>
    <row r="368" ht="18.75" customHeight="1" spans="1:23">
      <c r="A368" s="59" t="s">
        <v>85</v>
      </c>
      <c r="B368" s="8" t="s">
        <v>458</v>
      </c>
      <c r="C368" s="9" t="s">
        <v>459</v>
      </c>
      <c r="D368" s="8" t="s">
        <v>130</v>
      </c>
      <c r="E368" s="8" t="s">
        <v>131</v>
      </c>
      <c r="F368" s="8" t="s">
        <v>281</v>
      </c>
      <c r="G368" s="8" t="s">
        <v>282</v>
      </c>
      <c r="H368" s="16">
        <v>118800</v>
      </c>
      <c r="I368" s="16">
        <v>118800</v>
      </c>
      <c r="J368" s="16"/>
      <c r="K368" s="16"/>
      <c r="L368" s="16">
        <v>118800</v>
      </c>
      <c r="M368" s="16"/>
      <c r="N368" s="16"/>
      <c r="O368" s="16"/>
      <c r="P368" s="23"/>
      <c r="Q368" s="16"/>
      <c r="R368" s="16"/>
      <c r="S368" s="16"/>
      <c r="T368" s="16"/>
      <c r="U368" s="16"/>
      <c r="V368" s="16"/>
      <c r="W368" s="16"/>
    </row>
    <row r="369" ht="18.75" customHeight="1" spans="1:23">
      <c r="A369" s="59" t="s">
        <v>87</v>
      </c>
      <c r="B369" s="8" t="s">
        <v>460</v>
      </c>
      <c r="C369" s="9" t="s">
        <v>249</v>
      </c>
      <c r="D369" s="8" t="s">
        <v>132</v>
      </c>
      <c r="E369" s="8" t="s">
        <v>133</v>
      </c>
      <c r="F369" s="8" t="s">
        <v>242</v>
      </c>
      <c r="G369" s="8" t="s">
        <v>243</v>
      </c>
      <c r="H369" s="16">
        <v>13362182.4</v>
      </c>
      <c r="I369" s="16">
        <v>13362182.4</v>
      </c>
      <c r="J369" s="16"/>
      <c r="K369" s="16"/>
      <c r="L369" s="16">
        <v>13362182.4</v>
      </c>
      <c r="M369" s="16"/>
      <c r="N369" s="16"/>
      <c r="O369" s="16"/>
      <c r="P369" s="23"/>
      <c r="Q369" s="16"/>
      <c r="R369" s="16"/>
      <c r="S369" s="16"/>
      <c r="T369" s="16"/>
      <c r="U369" s="16"/>
      <c r="V369" s="16"/>
      <c r="W369" s="16"/>
    </row>
    <row r="370" ht="18.75" customHeight="1" spans="1:23">
      <c r="A370" s="59" t="s">
        <v>87</v>
      </c>
      <c r="B370" s="8" t="s">
        <v>460</v>
      </c>
      <c r="C370" s="9" t="s">
        <v>249</v>
      </c>
      <c r="D370" s="8" t="s">
        <v>132</v>
      </c>
      <c r="E370" s="8" t="s">
        <v>133</v>
      </c>
      <c r="F370" s="8" t="s">
        <v>244</v>
      </c>
      <c r="G370" s="8" t="s">
        <v>245</v>
      </c>
      <c r="H370" s="16">
        <v>1290000</v>
      </c>
      <c r="I370" s="16">
        <v>1290000</v>
      </c>
      <c r="J370" s="16"/>
      <c r="K370" s="16"/>
      <c r="L370" s="16">
        <v>1290000</v>
      </c>
      <c r="M370" s="16"/>
      <c r="N370" s="16"/>
      <c r="O370" s="16"/>
      <c r="P370" s="23"/>
      <c r="Q370" s="16"/>
      <c r="R370" s="16"/>
      <c r="S370" s="16"/>
      <c r="T370" s="16"/>
      <c r="U370" s="16"/>
      <c r="V370" s="16"/>
      <c r="W370" s="16"/>
    </row>
    <row r="371" ht="18.75" customHeight="1" spans="1:23">
      <c r="A371" s="59" t="s">
        <v>87</v>
      </c>
      <c r="B371" s="8" t="s">
        <v>460</v>
      </c>
      <c r="C371" s="9" t="s">
        <v>249</v>
      </c>
      <c r="D371" s="8" t="s">
        <v>132</v>
      </c>
      <c r="E371" s="8" t="s">
        <v>133</v>
      </c>
      <c r="F371" s="8" t="s">
        <v>244</v>
      </c>
      <c r="G371" s="8" t="s">
        <v>245</v>
      </c>
      <c r="H371" s="16">
        <v>784536</v>
      </c>
      <c r="I371" s="16">
        <v>784536</v>
      </c>
      <c r="J371" s="16"/>
      <c r="K371" s="16"/>
      <c r="L371" s="16">
        <v>784536</v>
      </c>
      <c r="M371" s="16"/>
      <c r="N371" s="16"/>
      <c r="O371" s="16"/>
      <c r="P371" s="23"/>
      <c r="Q371" s="16"/>
      <c r="R371" s="16"/>
      <c r="S371" s="16"/>
      <c r="T371" s="16"/>
      <c r="U371" s="16"/>
      <c r="V371" s="16"/>
      <c r="W371" s="16"/>
    </row>
    <row r="372" ht="18.75" customHeight="1" spans="1:23">
      <c r="A372" s="59" t="s">
        <v>87</v>
      </c>
      <c r="B372" s="8" t="s">
        <v>460</v>
      </c>
      <c r="C372" s="9" t="s">
        <v>249</v>
      </c>
      <c r="D372" s="8" t="s">
        <v>132</v>
      </c>
      <c r="E372" s="8" t="s">
        <v>133</v>
      </c>
      <c r="F372" s="8" t="s">
        <v>250</v>
      </c>
      <c r="G372" s="8" t="s">
        <v>251</v>
      </c>
      <c r="H372" s="16">
        <v>3735300</v>
      </c>
      <c r="I372" s="16">
        <v>3735300</v>
      </c>
      <c r="J372" s="16"/>
      <c r="K372" s="16"/>
      <c r="L372" s="16">
        <v>3735300</v>
      </c>
      <c r="M372" s="16"/>
      <c r="N372" s="16"/>
      <c r="O372" s="16"/>
      <c r="P372" s="23"/>
      <c r="Q372" s="16"/>
      <c r="R372" s="16"/>
      <c r="S372" s="16"/>
      <c r="T372" s="16"/>
      <c r="U372" s="16"/>
      <c r="V372" s="16"/>
      <c r="W372" s="16"/>
    </row>
    <row r="373" ht="18.75" customHeight="1" spans="1:23">
      <c r="A373" s="59" t="s">
        <v>87</v>
      </c>
      <c r="B373" s="8" t="s">
        <v>460</v>
      </c>
      <c r="C373" s="9" t="s">
        <v>249</v>
      </c>
      <c r="D373" s="8" t="s">
        <v>132</v>
      </c>
      <c r="E373" s="8" t="s">
        <v>133</v>
      </c>
      <c r="F373" s="8" t="s">
        <v>250</v>
      </c>
      <c r="G373" s="8" t="s">
        <v>251</v>
      </c>
      <c r="H373" s="16">
        <v>6450000</v>
      </c>
      <c r="I373" s="16">
        <v>6450000</v>
      </c>
      <c r="J373" s="16"/>
      <c r="K373" s="16"/>
      <c r="L373" s="16">
        <v>6450000</v>
      </c>
      <c r="M373" s="16"/>
      <c r="N373" s="16"/>
      <c r="O373" s="16"/>
      <c r="P373" s="23"/>
      <c r="Q373" s="16"/>
      <c r="R373" s="16"/>
      <c r="S373" s="16"/>
      <c r="T373" s="16"/>
      <c r="U373" s="16"/>
      <c r="V373" s="16"/>
      <c r="W373" s="16"/>
    </row>
    <row r="374" ht="18.75" customHeight="1" spans="1:23">
      <c r="A374" s="59" t="s">
        <v>87</v>
      </c>
      <c r="B374" s="8" t="s">
        <v>461</v>
      </c>
      <c r="C374" s="9" t="s">
        <v>253</v>
      </c>
      <c r="D374" s="8" t="s">
        <v>132</v>
      </c>
      <c r="E374" s="8" t="s">
        <v>133</v>
      </c>
      <c r="F374" s="8" t="s">
        <v>254</v>
      </c>
      <c r="G374" s="8" t="s">
        <v>255</v>
      </c>
      <c r="H374" s="16">
        <v>282004.22</v>
      </c>
      <c r="I374" s="16">
        <v>282004.22</v>
      </c>
      <c r="J374" s="16"/>
      <c r="K374" s="16"/>
      <c r="L374" s="16">
        <v>282004.22</v>
      </c>
      <c r="M374" s="16"/>
      <c r="N374" s="16"/>
      <c r="O374" s="16"/>
      <c r="P374" s="23"/>
      <c r="Q374" s="16"/>
      <c r="R374" s="16"/>
      <c r="S374" s="16"/>
      <c r="T374" s="16"/>
      <c r="U374" s="16"/>
      <c r="V374" s="16"/>
      <c r="W374" s="16"/>
    </row>
    <row r="375" ht="18.75" customHeight="1" spans="1:23">
      <c r="A375" s="59" t="s">
        <v>87</v>
      </c>
      <c r="B375" s="8" t="s">
        <v>461</v>
      </c>
      <c r="C375" s="9" t="s">
        <v>253</v>
      </c>
      <c r="D375" s="8" t="s">
        <v>166</v>
      </c>
      <c r="E375" s="8" t="s">
        <v>167</v>
      </c>
      <c r="F375" s="8" t="s">
        <v>256</v>
      </c>
      <c r="G375" s="8" t="s">
        <v>257</v>
      </c>
      <c r="H375" s="16">
        <v>4512067.58</v>
      </c>
      <c r="I375" s="16">
        <v>4512067.58</v>
      </c>
      <c r="J375" s="16"/>
      <c r="K375" s="16"/>
      <c r="L375" s="16">
        <v>4512067.58</v>
      </c>
      <c r="M375" s="16"/>
      <c r="N375" s="16"/>
      <c r="O375" s="16"/>
      <c r="P375" s="23"/>
      <c r="Q375" s="16"/>
      <c r="R375" s="16"/>
      <c r="S375" s="16"/>
      <c r="T375" s="16"/>
      <c r="U375" s="16"/>
      <c r="V375" s="16"/>
      <c r="W375" s="16"/>
    </row>
    <row r="376" ht="18.75" customHeight="1" spans="1:23">
      <c r="A376" s="59" t="s">
        <v>87</v>
      </c>
      <c r="B376" s="8" t="s">
        <v>461</v>
      </c>
      <c r="C376" s="9" t="s">
        <v>253</v>
      </c>
      <c r="D376" s="8" t="s">
        <v>178</v>
      </c>
      <c r="E376" s="8" t="s">
        <v>179</v>
      </c>
      <c r="F376" s="8" t="s">
        <v>258</v>
      </c>
      <c r="G376" s="8" t="s">
        <v>259</v>
      </c>
      <c r="H376" s="16">
        <v>2340635.06</v>
      </c>
      <c r="I376" s="16">
        <v>2340635.06</v>
      </c>
      <c r="J376" s="16"/>
      <c r="K376" s="16"/>
      <c r="L376" s="16">
        <v>2340635.06</v>
      </c>
      <c r="M376" s="16"/>
      <c r="N376" s="16"/>
      <c r="O376" s="16"/>
      <c r="P376" s="23"/>
      <c r="Q376" s="16"/>
      <c r="R376" s="16"/>
      <c r="S376" s="16"/>
      <c r="T376" s="16"/>
      <c r="U376" s="16"/>
      <c r="V376" s="16"/>
      <c r="W376" s="16"/>
    </row>
    <row r="377" ht="18.75" customHeight="1" spans="1:23">
      <c r="A377" s="59" t="s">
        <v>87</v>
      </c>
      <c r="B377" s="8" t="s">
        <v>461</v>
      </c>
      <c r="C377" s="9" t="s">
        <v>253</v>
      </c>
      <c r="D377" s="8" t="s">
        <v>180</v>
      </c>
      <c r="E377" s="8" t="s">
        <v>181</v>
      </c>
      <c r="F377" s="8" t="s">
        <v>260</v>
      </c>
      <c r="G377" s="8" t="s">
        <v>261</v>
      </c>
      <c r="H377" s="16">
        <v>1130836.94</v>
      </c>
      <c r="I377" s="16">
        <v>1130836.94</v>
      </c>
      <c r="J377" s="16"/>
      <c r="K377" s="16"/>
      <c r="L377" s="16">
        <v>1130836.94</v>
      </c>
      <c r="M377" s="16"/>
      <c r="N377" s="16"/>
      <c r="O377" s="16"/>
      <c r="P377" s="23"/>
      <c r="Q377" s="16"/>
      <c r="R377" s="16"/>
      <c r="S377" s="16"/>
      <c r="T377" s="16"/>
      <c r="U377" s="16"/>
      <c r="V377" s="16"/>
      <c r="W377" s="16"/>
    </row>
    <row r="378" ht="18.75" customHeight="1" spans="1:23">
      <c r="A378" s="59" t="s">
        <v>87</v>
      </c>
      <c r="B378" s="8" t="s">
        <v>461</v>
      </c>
      <c r="C378" s="9" t="s">
        <v>253</v>
      </c>
      <c r="D378" s="8" t="s">
        <v>180</v>
      </c>
      <c r="E378" s="8" t="s">
        <v>181</v>
      </c>
      <c r="F378" s="8" t="s">
        <v>260</v>
      </c>
      <c r="G378" s="8" t="s">
        <v>261</v>
      </c>
      <c r="H378" s="16">
        <v>566836.15</v>
      </c>
      <c r="I378" s="16">
        <v>566836.15</v>
      </c>
      <c r="J378" s="16"/>
      <c r="K378" s="16"/>
      <c r="L378" s="16">
        <v>566836.15</v>
      </c>
      <c r="M378" s="16"/>
      <c r="N378" s="16"/>
      <c r="O378" s="16"/>
      <c r="P378" s="23"/>
      <c r="Q378" s="16"/>
      <c r="R378" s="16"/>
      <c r="S378" s="16"/>
      <c r="T378" s="16"/>
      <c r="U378" s="16"/>
      <c r="V378" s="16"/>
      <c r="W378" s="16"/>
    </row>
    <row r="379" ht="18.75" customHeight="1" spans="1:23">
      <c r="A379" s="59" t="s">
        <v>87</v>
      </c>
      <c r="B379" s="8" t="s">
        <v>461</v>
      </c>
      <c r="C379" s="9" t="s">
        <v>253</v>
      </c>
      <c r="D379" s="8" t="s">
        <v>182</v>
      </c>
      <c r="E379" s="8" t="s">
        <v>183</v>
      </c>
      <c r="F379" s="8" t="s">
        <v>254</v>
      </c>
      <c r="G379" s="8" t="s">
        <v>255</v>
      </c>
      <c r="H379" s="16">
        <v>75895</v>
      </c>
      <c r="I379" s="16">
        <v>75895</v>
      </c>
      <c r="J379" s="16"/>
      <c r="K379" s="16"/>
      <c r="L379" s="16">
        <v>75895</v>
      </c>
      <c r="M379" s="16"/>
      <c r="N379" s="16"/>
      <c r="O379" s="16"/>
      <c r="P379" s="23"/>
      <c r="Q379" s="16"/>
      <c r="R379" s="16"/>
      <c r="S379" s="16"/>
      <c r="T379" s="16"/>
      <c r="U379" s="16"/>
      <c r="V379" s="16"/>
      <c r="W379" s="16"/>
    </row>
    <row r="380" ht="18.75" customHeight="1" spans="1:23">
      <c r="A380" s="59" t="s">
        <v>87</v>
      </c>
      <c r="B380" s="8" t="s">
        <v>461</v>
      </c>
      <c r="C380" s="9" t="s">
        <v>253</v>
      </c>
      <c r="D380" s="8" t="s">
        <v>182</v>
      </c>
      <c r="E380" s="8" t="s">
        <v>183</v>
      </c>
      <c r="F380" s="8" t="s">
        <v>254</v>
      </c>
      <c r="G380" s="8" t="s">
        <v>255</v>
      </c>
      <c r="H380" s="16">
        <v>61422</v>
      </c>
      <c r="I380" s="16">
        <v>61422</v>
      </c>
      <c r="J380" s="16"/>
      <c r="K380" s="16"/>
      <c r="L380" s="16">
        <v>61422</v>
      </c>
      <c r="M380" s="16"/>
      <c r="N380" s="16"/>
      <c r="O380" s="16"/>
      <c r="P380" s="23"/>
      <c r="Q380" s="16"/>
      <c r="R380" s="16"/>
      <c r="S380" s="16"/>
      <c r="T380" s="16"/>
      <c r="U380" s="16"/>
      <c r="V380" s="16"/>
      <c r="W380" s="16"/>
    </row>
    <row r="381" ht="18.75" customHeight="1" spans="1:23">
      <c r="A381" s="59" t="s">
        <v>87</v>
      </c>
      <c r="B381" s="8" t="s">
        <v>461</v>
      </c>
      <c r="C381" s="9" t="s">
        <v>253</v>
      </c>
      <c r="D381" s="8" t="s">
        <v>182</v>
      </c>
      <c r="E381" s="8" t="s">
        <v>183</v>
      </c>
      <c r="F381" s="8" t="s">
        <v>254</v>
      </c>
      <c r="G381" s="8" t="s">
        <v>255</v>
      </c>
      <c r="H381" s="16">
        <v>177662.66</v>
      </c>
      <c r="I381" s="16">
        <v>177662.66</v>
      </c>
      <c r="J381" s="16"/>
      <c r="K381" s="16"/>
      <c r="L381" s="16">
        <v>177662.66</v>
      </c>
      <c r="M381" s="16"/>
      <c r="N381" s="16"/>
      <c r="O381" s="16"/>
      <c r="P381" s="23"/>
      <c r="Q381" s="16"/>
      <c r="R381" s="16"/>
      <c r="S381" s="16"/>
      <c r="T381" s="16"/>
      <c r="U381" s="16"/>
      <c r="V381" s="16"/>
      <c r="W381" s="16"/>
    </row>
    <row r="382" ht="18.75" customHeight="1" spans="1:23">
      <c r="A382" s="59" t="s">
        <v>87</v>
      </c>
      <c r="B382" s="8" t="s">
        <v>462</v>
      </c>
      <c r="C382" s="9" t="s">
        <v>195</v>
      </c>
      <c r="D382" s="8" t="s">
        <v>194</v>
      </c>
      <c r="E382" s="8" t="s">
        <v>195</v>
      </c>
      <c r="F382" s="8" t="s">
        <v>263</v>
      </c>
      <c r="G382" s="8" t="s">
        <v>195</v>
      </c>
      <c r="H382" s="16">
        <v>3155724</v>
      </c>
      <c r="I382" s="16">
        <v>3155724</v>
      </c>
      <c r="J382" s="16"/>
      <c r="K382" s="16"/>
      <c r="L382" s="16">
        <v>3155724</v>
      </c>
      <c r="M382" s="16"/>
      <c r="N382" s="16"/>
      <c r="O382" s="16"/>
      <c r="P382" s="23"/>
      <c r="Q382" s="16"/>
      <c r="R382" s="16"/>
      <c r="S382" s="16"/>
      <c r="T382" s="16"/>
      <c r="U382" s="16"/>
      <c r="V382" s="16"/>
      <c r="W382" s="16"/>
    </row>
    <row r="383" ht="18.75" customHeight="1" spans="1:23">
      <c r="A383" s="59" t="s">
        <v>87</v>
      </c>
      <c r="B383" s="8" t="s">
        <v>463</v>
      </c>
      <c r="C383" s="9" t="s">
        <v>265</v>
      </c>
      <c r="D383" s="8" t="s">
        <v>164</v>
      </c>
      <c r="E383" s="8" t="s">
        <v>165</v>
      </c>
      <c r="F383" s="8" t="s">
        <v>266</v>
      </c>
      <c r="G383" s="8" t="s">
        <v>267</v>
      </c>
      <c r="H383" s="16">
        <v>2505600</v>
      </c>
      <c r="I383" s="16">
        <v>2505600</v>
      </c>
      <c r="J383" s="16"/>
      <c r="K383" s="16"/>
      <c r="L383" s="16">
        <v>2505600</v>
      </c>
      <c r="M383" s="16"/>
      <c r="N383" s="16"/>
      <c r="O383" s="16"/>
      <c r="P383" s="23"/>
      <c r="Q383" s="16"/>
      <c r="R383" s="16"/>
      <c r="S383" s="16"/>
      <c r="T383" s="16"/>
      <c r="U383" s="16"/>
      <c r="V383" s="16"/>
      <c r="W383" s="16"/>
    </row>
    <row r="384" ht="18.75" customHeight="1" spans="1:23">
      <c r="A384" s="59" t="s">
        <v>87</v>
      </c>
      <c r="B384" s="8" t="s">
        <v>464</v>
      </c>
      <c r="C384" s="9" t="s">
        <v>277</v>
      </c>
      <c r="D384" s="8" t="s">
        <v>132</v>
      </c>
      <c r="E384" s="8" t="s">
        <v>133</v>
      </c>
      <c r="F384" s="8" t="s">
        <v>278</v>
      </c>
      <c r="G384" s="8" t="s">
        <v>277</v>
      </c>
      <c r="H384" s="16">
        <v>129000</v>
      </c>
      <c r="I384" s="16">
        <v>129000</v>
      </c>
      <c r="J384" s="16"/>
      <c r="K384" s="16"/>
      <c r="L384" s="16">
        <v>129000</v>
      </c>
      <c r="M384" s="16"/>
      <c r="N384" s="16"/>
      <c r="O384" s="16"/>
      <c r="P384" s="23"/>
      <c r="Q384" s="16"/>
      <c r="R384" s="16"/>
      <c r="S384" s="16"/>
      <c r="T384" s="16"/>
      <c r="U384" s="16"/>
      <c r="V384" s="16"/>
      <c r="W384" s="16"/>
    </row>
    <row r="385" ht="18.75" customHeight="1" spans="1:23">
      <c r="A385" s="59" t="s">
        <v>87</v>
      </c>
      <c r="B385" s="8" t="s">
        <v>465</v>
      </c>
      <c r="C385" s="9" t="s">
        <v>300</v>
      </c>
      <c r="D385" s="8" t="s">
        <v>132</v>
      </c>
      <c r="E385" s="8" t="s">
        <v>133</v>
      </c>
      <c r="F385" s="8" t="s">
        <v>250</v>
      </c>
      <c r="G385" s="8" t="s">
        <v>251</v>
      </c>
      <c r="H385" s="16">
        <v>1032000</v>
      </c>
      <c r="I385" s="16">
        <v>1032000</v>
      </c>
      <c r="J385" s="16"/>
      <c r="K385" s="16"/>
      <c r="L385" s="16">
        <v>1032000</v>
      </c>
      <c r="M385" s="16"/>
      <c r="N385" s="16"/>
      <c r="O385" s="16"/>
      <c r="P385" s="23"/>
      <c r="Q385" s="16"/>
      <c r="R385" s="16"/>
      <c r="S385" s="16"/>
      <c r="T385" s="16"/>
      <c r="U385" s="16"/>
      <c r="V385" s="16"/>
      <c r="W385" s="16"/>
    </row>
    <row r="386" ht="18.75" customHeight="1" spans="1:23">
      <c r="A386" s="59" t="s">
        <v>87</v>
      </c>
      <c r="B386" s="8" t="s">
        <v>465</v>
      </c>
      <c r="C386" s="9" t="s">
        <v>300</v>
      </c>
      <c r="D386" s="8" t="s">
        <v>132</v>
      </c>
      <c r="E386" s="8" t="s">
        <v>133</v>
      </c>
      <c r="F386" s="8" t="s">
        <v>250</v>
      </c>
      <c r="G386" s="8" t="s">
        <v>251</v>
      </c>
      <c r="H386" s="16">
        <v>2838000</v>
      </c>
      <c r="I386" s="16">
        <v>2838000</v>
      </c>
      <c r="J386" s="16"/>
      <c r="K386" s="16"/>
      <c r="L386" s="16">
        <v>2838000</v>
      </c>
      <c r="M386" s="16"/>
      <c r="N386" s="16"/>
      <c r="O386" s="16"/>
      <c r="P386" s="23"/>
      <c r="Q386" s="16"/>
      <c r="R386" s="16"/>
      <c r="S386" s="16"/>
      <c r="T386" s="16"/>
      <c r="U386" s="16"/>
      <c r="V386" s="16"/>
      <c r="W386" s="16"/>
    </row>
    <row r="387" ht="18.75" customHeight="1" spans="1:23">
      <c r="A387" s="59" t="s">
        <v>87</v>
      </c>
      <c r="B387" s="8" t="s">
        <v>466</v>
      </c>
      <c r="C387" s="9" t="s">
        <v>302</v>
      </c>
      <c r="D387" s="8" t="s">
        <v>132</v>
      </c>
      <c r="E387" s="8" t="s">
        <v>133</v>
      </c>
      <c r="F387" s="8" t="s">
        <v>303</v>
      </c>
      <c r="G387" s="8" t="s">
        <v>304</v>
      </c>
      <c r="H387" s="16">
        <v>1290000</v>
      </c>
      <c r="I387" s="16">
        <v>1290000</v>
      </c>
      <c r="J387" s="16"/>
      <c r="K387" s="16"/>
      <c r="L387" s="16">
        <v>1290000</v>
      </c>
      <c r="M387" s="16"/>
      <c r="N387" s="16"/>
      <c r="O387" s="16"/>
      <c r="P387" s="23"/>
      <c r="Q387" s="16"/>
      <c r="R387" s="16"/>
      <c r="S387" s="16"/>
      <c r="T387" s="16"/>
      <c r="U387" s="16"/>
      <c r="V387" s="16"/>
      <c r="W387" s="16"/>
    </row>
    <row r="388" ht="18.75" customHeight="1" spans="1:23">
      <c r="A388" s="59" t="s">
        <v>87</v>
      </c>
      <c r="B388" s="8" t="s">
        <v>467</v>
      </c>
      <c r="C388" s="9" t="s">
        <v>308</v>
      </c>
      <c r="D388" s="8" t="s">
        <v>132</v>
      </c>
      <c r="E388" s="8" t="s">
        <v>133</v>
      </c>
      <c r="F388" s="8" t="s">
        <v>291</v>
      </c>
      <c r="G388" s="8" t="s">
        <v>292</v>
      </c>
      <c r="H388" s="16">
        <v>279500</v>
      </c>
      <c r="I388" s="16">
        <v>279500</v>
      </c>
      <c r="J388" s="16"/>
      <c r="K388" s="16"/>
      <c r="L388" s="16">
        <v>279500</v>
      </c>
      <c r="M388" s="16"/>
      <c r="N388" s="16"/>
      <c r="O388" s="16"/>
      <c r="P388" s="23"/>
      <c r="Q388" s="16"/>
      <c r="R388" s="16"/>
      <c r="S388" s="16"/>
      <c r="T388" s="16"/>
      <c r="U388" s="16"/>
      <c r="V388" s="16"/>
      <c r="W388" s="16"/>
    </row>
    <row r="389" ht="18.75" customHeight="1" spans="1:23">
      <c r="A389" s="59" t="s">
        <v>87</v>
      </c>
      <c r="B389" s="8" t="s">
        <v>468</v>
      </c>
      <c r="C389" s="9" t="s">
        <v>328</v>
      </c>
      <c r="D389" s="8" t="s">
        <v>130</v>
      </c>
      <c r="E389" s="8" t="s">
        <v>131</v>
      </c>
      <c r="F389" s="8" t="s">
        <v>303</v>
      </c>
      <c r="G389" s="8" t="s">
        <v>304</v>
      </c>
      <c r="H389" s="16">
        <v>520800</v>
      </c>
      <c r="I389" s="16">
        <v>520800</v>
      </c>
      <c r="J389" s="16"/>
      <c r="K389" s="16"/>
      <c r="L389" s="16">
        <v>520800</v>
      </c>
      <c r="M389" s="16"/>
      <c r="N389" s="16"/>
      <c r="O389" s="16"/>
      <c r="P389" s="23"/>
      <c r="Q389" s="16"/>
      <c r="R389" s="16"/>
      <c r="S389" s="16"/>
      <c r="T389" s="16"/>
      <c r="U389" s="16"/>
      <c r="V389" s="16"/>
      <c r="W389" s="16"/>
    </row>
    <row r="390" ht="18.75" customHeight="1" spans="1:23">
      <c r="A390" s="59" t="s">
        <v>87</v>
      </c>
      <c r="B390" s="8" t="s">
        <v>469</v>
      </c>
      <c r="C390" s="9" t="s">
        <v>470</v>
      </c>
      <c r="D390" s="8" t="s">
        <v>130</v>
      </c>
      <c r="E390" s="8" t="s">
        <v>131</v>
      </c>
      <c r="F390" s="8" t="s">
        <v>303</v>
      </c>
      <c r="G390" s="8" t="s">
        <v>304</v>
      </c>
      <c r="H390" s="16">
        <v>1375600</v>
      </c>
      <c r="I390" s="16">
        <v>1375600</v>
      </c>
      <c r="J390" s="16"/>
      <c r="K390" s="16"/>
      <c r="L390" s="16">
        <v>1375600</v>
      </c>
      <c r="M390" s="16"/>
      <c r="N390" s="16"/>
      <c r="O390" s="16"/>
      <c r="P390" s="23"/>
      <c r="Q390" s="16"/>
      <c r="R390" s="16"/>
      <c r="S390" s="16"/>
      <c r="T390" s="16"/>
      <c r="U390" s="16"/>
      <c r="V390" s="16"/>
      <c r="W390" s="16"/>
    </row>
    <row r="391" ht="18.75" customHeight="1" spans="1:23">
      <c r="A391" s="59" t="s">
        <v>89</v>
      </c>
      <c r="B391" s="8" t="s">
        <v>471</v>
      </c>
      <c r="C391" s="9" t="s">
        <v>249</v>
      </c>
      <c r="D391" s="8" t="s">
        <v>132</v>
      </c>
      <c r="E391" s="8" t="s">
        <v>133</v>
      </c>
      <c r="F391" s="8" t="s">
        <v>242</v>
      </c>
      <c r="G391" s="8" t="s">
        <v>243</v>
      </c>
      <c r="H391" s="16">
        <v>8999472</v>
      </c>
      <c r="I391" s="16">
        <v>8999472</v>
      </c>
      <c r="J391" s="16"/>
      <c r="K391" s="16"/>
      <c r="L391" s="16">
        <v>8999472</v>
      </c>
      <c r="M391" s="16"/>
      <c r="N391" s="16"/>
      <c r="O391" s="16"/>
      <c r="P391" s="23"/>
      <c r="Q391" s="16"/>
      <c r="R391" s="16"/>
      <c r="S391" s="16"/>
      <c r="T391" s="16"/>
      <c r="U391" s="16"/>
      <c r="V391" s="16"/>
      <c r="W391" s="16"/>
    </row>
    <row r="392" ht="18.75" customHeight="1" spans="1:23">
      <c r="A392" s="59" t="s">
        <v>89</v>
      </c>
      <c r="B392" s="8" t="s">
        <v>471</v>
      </c>
      <c r="C392" s="9" t="s">
        <v>249</v>
      </c>
      <c r="D392" s="8" t="s">
        <v>132</v>
      </c>
      <c r="E392" s="8" t="s">
        <v>133</v>
      </c>
      <c r="F392" s="8" t="s">
        <v>244</v>
      </c>
      <c r="G392" s="8" t="s">
        <v>245</v>
      </c>
      <c r="H392" s="16">
        <v>810000</v>
      </c>
      <c r="I392" s="16">
        <v>810000</v>
      </c>
      <c r="J392" s="16"/>
      <c r="K392" s="16"/>
      <c r="L392" s="16">
        <v>810000</v>
      </c>
      <c r="M392" s="16"/>
      <c r="N392" s="16"/>
      <c r="O392" s="16"/>
      <c r="P392" s="23"/>
      <c r="Q392" s="16"/>
      <c r="R392" s="16"/>
      <c r="S392" s="16"/>
      <c r="T392" s="16"/>
      <c r="U392" s="16"/>
      <c r="V392" s="16"/>
      <c r="W392" s="16"/>
    </row>
    <row r="393" ht="18.75" customHeight="1" spans="1:23">
      <c r="A393" s="59" t="s">
        <v>89</v>
      </c>
      <c r="B393" s="8" t="s">
        <v>471</v>
      </c>
      <c r="C393" s="9" t="s">
        <v>249</v>
      </c>
      <c r="D393" s="8" t="s">
        <v>132</v>
      </c>
      <c r="E393" s="8" t="s">
        <v>133</v>
      </c>
      <c r="F393" s="8" t="s">
        <v>244</v>
      </c>
      <c r="G393" s="8" t="s">
        <v>245</v>
      </c>
      <c r="H393" s="16">
        <v>501396</v>
      </c>
      <c r="I393" s="16">
        <v>501396</v>
      </c>
      <c r="J393" s="16"/>
      <c r="K393" s="16"/>
      <c r="L393" s="16">
        <v>501396</v>
      </c>
      <c r="M393" s="16"/>
      <c r="N393" s="16"/>
      <c r="O393" s="16"/>
      <c r="P393" s="23"/>
      <c r="Q393" s="16"/>
      <c r="R393" s="16"/>
      <c r="S393" s="16"/>
      <c r="T393" s="16"/>
      <c r="U393" s="16"/>
      <c r="V393" s="16"/>
      <c r="W393" s="16"/>
    </row>
    <row r="394" ht="18.75" customHeight="1" spans="1:23">
      <c r="A394" s="59" t="s">
        <v>89</v>
      </c>
      <c r="B394" s="8" t="s">
        <v>471</v>
      </c>
      <c r="C394" s="9" t="s">
        <v>249</v>
      </c>
      <c r="D394" s="8" t="s">
        <v>132</v>
      </c>
      <c r="E394" s="8" t="s">
        <v>133</v>
      </c>
      <c r="F394" s="8" t="s">
        <v>250</v>
      </c>
      <c r="G394" s="8" t="s">
        <v>251</v>
      </c>
      <c r="H394" s="16">
        <v>2372880</v>
      </c>
      <c r="I394" s="16">
        <v>2372880</v>
      </c>
      <c r="J394" s="16"/>
      <c r="K394" s="16"/>
      <c r="L394" s="16">
        <v>2372880</v>
      </c>
      <c r="M394" s="16"/>
      <c r="N394" s="16"/>
      <c r="O394" s="16"/>
      <c r="P394" s="23"/>
      <c r="Q394" s="16"/>
      <c r="R394" s="16"/>
      <c r="S394" s="16"/>
      <c r="T394" s="16"/>
      <c r="U394" s="16"/>
      <c r="V394" s="16"/>
      <c r="W394" s="16"/>
    </row>
    <row r="395" ht="18.75" customHeight="1" spans="1:23">
      <c r="A395" s="59" t="s">
        <v>89</v>
      </c>
      <c r="B395" s="8" t="s">
        <v>471</v>
      </c>
      <c r="C395" s="9" t="s">
        <v>249</v>
      </c>
      <c r="D395" s="8" t="s">
        <v>132</v>
      </c>
      <c r="E395" s="8" t="s">
        <v>133</v>
      </c>
      <c r="F395" s="8" t="s">
        <v>250</v>
      </c>
      <c r="G395" s="8" t="s">
        <v>251</v>
      </c>
      <c r="H395" s="16">
        <v>4050000</v>
      </c>
      <c r="I395" s="16">
        <v>4050000</v>
      </c>
      <c r="J395" s="16"/>
      <c r="K395" s="16"/>
      <c r="L395" s="16">
        <v>4050000</v>
      </c>
      <c r="M395" s="16"/>
      <c r="N395" s="16"/>
      <c r="O395" s="16"/>
      <c r="P395" s="23"/>
      <c r="Q395" s="16"/>
      <c r="R395" s="16"/>
      <c r="S395" s="16"/>
      <c r="T395" s="16"/>
      <c r="U395" s="16"/>
      <c r="V395" s="16"/>
      <c r="W395" s="16"/>
    </row>
    <row r="396" ht="18.75" customHeight="1" spans="1:23">
      <c r="A396" s="59" t="s">
        <v>89</v>
      </c>
      <c r="B396" s="8" t="s">
        <v>472</v>
      </c>
      <c r="C396" s="9" t="s">
        <v>253</v>
      </c>
      <c r="D396" s="8" t="s">
        <v>132</v>
      </c>
      <c r="E396" s="8" t="s">
        <v>133</v>
      </c>
      <c r="F396" s="8" t="s">
        <v>254</v>
      </c>
      <c r="G396" s="8" t="s">
        <v>255</v>
      </c>
      <c r="H396" s="16">
        <v>183534.48</v>
      </c>
      <c r="I396" s="16">
        <v>183534.48</v>
      </c>
      <c r="J396" s="16"/>
      <c r="K396" s="16"/>
      <c r="L396" s="16">
        <v>183534.48</v>
      </c>
      <c r="M396" s="16"/>
      <c r="N396" s="16"/>
      <c r="O396" s="16"/>
      <c r="P396" s="23"/>
      <c r="Q396" s="16"/>
      <c r="R396" s="16"/>
      <c r="S396" s="16"/>
      <c r="T396" s="16"/>
      <c r="U396" s="16"/>
      <c r="V396" s="16"/>
      <c r="W396" s="16"/>
    </row>
    <row r="397" ht="18.75" customHeight="1" spans="1:23">
      <c r="A397" s="59" t="s">
        <v>89</v>
      </c>
      <c r="B397" s="8" t="s">
        <v>472</v>
      </c>
      <c r="C397" s="9" t="s">
        <v>253</v>
      </c>
      <c r="D397" s="8" t="s">
        <v>166</v>
      </c>
      <c r="E397" s="8" t="s">
        <v>167</v>
      </c>
      <c r="F397" s="8" t="s">
        <v>256</v>
      </c>
      <c r="G397" s="8" t="s">
        <v>257</v>
      </c>
      <c r="H397" s="16">
        <v>2936551.68</v>
      </c>
      <c r="I397" s="16">
        <v>2936551.68</v>
      </c>
      <c r="J397" s="16"/>
      <c r="K397" s="16"/>
      <c r="L397" s="16">
        <v>2936551.68</v>
      </c>
      <c r="M397" s="16"/>
      <c r="N397" s="16"/>
      <c r="O397" s="16"/>
      <c r="P397" s="23"/>
      <c r="Q397" s="16"/>
      <c r="R397" s="16"/>
      <c r="S397" s="16"/>
      <c r="T397" s="16"/>
      <c r="U397" s="16"/>
      <c r="V397" s="16"/>
      <c r="W397" s="16"/>
    </row>
    <row r="398" ht="18.75" customHeight="1" spans="1:23">
      <c r="A398" s="59" t="s">
        <v>89</v>
      </c>
      <c r="B398" s="8" t="s">
        <v>472</v>
      </c>
      <c r="C398" s="9" t="s">
        <v>253</v>
      </c>
      <c r="D398" s="8" t="s">
        <v>178</v>
      </c>
      <c r="E398" s="8" t="s">
        <v>179</v>
      </c>
      <c r="F398" s="8" t="s">
        <v>258</v>
      </c>
      <c r="G398" s="8" t="s">
        <v>259</v>
      </c>
      <c r="H398" s="16">
        <v>1523336.18</v>
      </c>
      <c r="I398" s="16">
        <v>1523336.18</v>
      </c>
      <c r="J398" s="16"/>
      <c r="K398" s="16"/>
      <c r="L398" s="16">
        <v>1523336.18</v>
      </c>
      <c r="M398" s="16"/>
      <c r="N398" s="16"/>
      <c r="O398" s="16"/>
      <c r="P398" s="23"/>
      <c r="Q398" s="16"/>
      <c r="R398" s="16"/>
      <c r="S398" s="16"/>
      <c r="T398" s="16"/>
      <c r="U398" s="16"/>
      <c r="V398" s="16"/>
      <c r="W398" s="16"/>
    </row>
    <row r="399" ht="18.75" customHeight="1" spans="1:23">
      <c r="A399" s="59" t="s">
        <v>89</v>
      </c>
      <c r="B399" s="8" t="s">
        <v>472</v>
      </c>
      <c r="C399" s="9" t="s">
        <v>253</v>
      </c>
      <c r="D399" s="8" t="s">
        <v>180</v>
      </c>
      <c r="E399" s="8" t="s">
        <v>181</v>
      </c>
      <c r="F399" s="8" t="s">
        <v>260</v>
      </c>
      <c r="G399" s="8" t="s">
        <v>261</v>
      </c>
      <c r="H399" s="16">
        <v>735973.26</v>
      </c>
      <c r="I399" s="16">
        <v>735973.26</v>
      </c>
      <c r="J399" s="16"/>
      <c r="K399" s="16"/>
      <c r="L399" s="16">
        <v>735973.26</v>
      </c>
      <c r="M399" s="16"/>
      <c r="N399" s="16"/>
      <c r="O399" s="16"/>
      <c r="P399" s="23"/>
      <c r="Q399" s="16"/>
      <c r="R399" s="16"/>
      <c r="S399" s="16"/>
      <c r="T399" s="16"/>
      <c r="U399" s="16"/>
      <c r="V399" s="16"/>
      <c r="W399" s="16"/>
    </row>
    <row r="400" ht="18.75" customHeight="1" spans="1:23">
      <c r="A400" s="59" t="s">
        <v>89</v>
      </c>
      <c r="B400" s="8" t="s">
        <v>472</v>
      </c>
      <c r="C400" s="9" t="s">
        <v>253</v>
      </c>
      <c r="D400" s="8" t="s">
        <v>180</v>
      </c>
      <c r="E400" s="8" t="s">
        <v>181</v>
      </c>
      <c r="F400" s="8" t="s">
        <v>260</v>
      </c>
      <c r="G400" s="8" t="s">
        <v>261</v>
      </c>
      <c r="H400" s="16">
        <v>366657.06</v>
      </c>
      <c r="I400" s="16">
        <v>366657.06</v>
      </c>
      <c r="J400" s="16"/>
      <c r="K400" s="16"/>
      <c r="L400" s="16">
        <v>366657.06</v>
      </c>
      <c r="M400" s="16"/>
      <c r="N400" s="16"/>
      <c r="O400" s="16"/>
      <c r="P400" s="23"/>
      <c r="Q400" s="16"/>
      <c r="R400" s="16"/>
      <c r="S400" s="16"/>
      <c r="T400" s="16"/>
      <c r="U400" s="16"/>
      <c r="V400" s="16"/>
      <c r="W400" s="16"/>
    </row>
    <row r="401" ht="18.75" customHeight="1" spans="1:23">
      <c r="A401" s="59" t="s">
        <v>89</v>
      </c>
      <c r="B401" s="8" t="s">
        <v>472</v>
      </c>
      <c r="C401" s="9" t="s">
        <v>253</v>
      </c>
      <c r="D401" s="8" t="s">
        <v>182</v>
      </c>
      <c r="E401" s="8" t="s">
        <v>183</v>
      </c>
      <c r="F401" s="8" t="s">
        <v>254</v>
      </c>
      <c r="G401" s="8" t="s">
        <v>255</v>
      </c>
      <c r="H401" s="16">
        <v>58731.03</v>
      </c>
      <c r="I401" s="16">
        <v>58731.03</v>
      </c>
      <c r="J401" s="16"/>
      <c r="K401" s="16"/>
      <c r="L401" s="16">
        <v>58731.03</v>
      </c>
      <c r="M401" s="16"/>
      <c r="N401" s="16"/>
      <c r="O401" s="16"/>
      <c r="P401" s="23"/>
      <c r="Q401" s="16"/>
      <c r="R401" s="16"/>
      <c r="S401" s="16"/>
      <c r="T401" s="16"/>
      <c r="U401" s="16"/>
      <c r="V401" s="16"/>
      <c r="W401" s="16"/>
    </row>
    <row r="402" ht="18.75" customHeight="1" spans="1:23">
      <c r="A402" s="59" t="s">
        <v>89</v>
      </c>
      <c r="B402" s="8" t="s">
        <v>472</v>
      </c>
      <c r="C402" s="9" t="s">
        <v>253</v>
      </c>
      <c r="D402" s="8" t="s">
        <v>182</v>
      </c>
      <c r="E402" s="8" t="s">
        <v>183</v>
      </c>
      <c r="F402" s="8" t="s">
        <v>254</v>
      </c>
      <c r="G402" s="8" t="s">
        <v>255</v>
      </c>
      <c r="H402" s="16">
        <v>47655</v>
      </c>
      <c r="I402" s="16">
        <v>47655</v>
      </c>
      <c r="J402" s="16"/>
      <c r="K402" s="16"/>
      <c r="L402" s="16">
        <v>47655</v>
      </c>
      <c r="M402" s="16"/>
      <c r="N402" s="16"/>
      <c r="O402" s="16"/>
      <c r="P402" s="23"/>
      <c r="Q402" s="16"/>
      <c r="R402" s="16"/>
      <c r="S402" s="16"/>
      <c r="T402" s="16"/>
      <c r="U402" s="16"/>
      <c r="V402" s="16"/>
      <c r="W402" s="16"/>
    </row>
    <row r="403" ht="18.75" customHeight="1" spans="1:23">
      <c r="A403" s="59" t="s">
        <v>89</v>
      </c>
      <c r="B403" s="8" t="s">
        <v>472</v>
      </c>
      <c r="C403" s="9" t="s">
        <v>253</v>
      </c>
      <c r="D403" s="8" t="s">
        <v>182</v>
      </c>
      <c r="E403" s="8" t="s">
        <v>183</v>
      </c>
      <c r="F403" s="8" t="s">
        <v>254</v>
      </c>
      <c r="G403" s="8" t="s">
        <v>255</v>
      </c>
      <c r="H403" s="16">
        <v>38830</v>
      </c>
      <c r="I403" s="16">
        <v>38830</v>
      </c>
      <c r="J403" s="16"/>
      <c r="K403" s="16"/>
      <c r="L403" s="16">
        <v>38830</v>
      </c>
      <c r="M403" s="16"/>
      <c r="N403" s="16"/>
      <c r="O403" s="16"/>
      <c r="P403" s="23"/>
      <c r="Q403" s="16"/>
      <c r="R403" s="16"/>
      <c r="S403" s="16"/>
      <c r="T403" s="16"/>
      <c r="U403" s="16"/>
      <c r="V403" s="16"/>
      <c r="W403" s="16"/>
    </row>
    <row r="404" ht="18.75" customHeight="1" spans="1:23">
      <c r="A404" s="59" t="s">
        <v>89</v>
      </c>
      <c r="B404" s="8" t="s">
        <v>473</v>
      </c>
      <c r="C404" s="9" t="s">
        <v>195</v>
      </c>
      <c r="D404" s="8" t="s">
        <v>194</v>
      </c>
      <c r="E404" s="8" t="s">
        <v>195</v>
      </c>
      <c r="F404" s="8" t="s">
        <v>263</v>
      </c>
      <c r="G404" s="8" t="s">
        <v>195</v>
      </c>
      <c r="H404" s="16">
        <v>2078628</v>
      </c>
      <c r="I404" s="16">
        <v>2078628</v>
      </c>
      <c r="J404" s="16"/>
      <c r="K404" s="16"/>
      <c r="L404" s="16">
        <v>2078628</v>
      </c>
      <c r="M404" s="16"/>
      <c r="N404" s="16"/>
      <c r="O404" s="16"/>
      <c r="P404" s="23"/>
      <c r="Q404" s="16"/>
      <c r="R404" s="16"/>
      <c r="S404" s="16"/>
      <c r="T404" s="16"/>
      <c r="U404" s="16"/>
      <c r="V404" s="16"/>
      <c r="W404" s="16"/>
    </row>
    <row r="405" ht="18.75" customHeight="1" spans="1:23">
      <c r="A405" s="59" t="s">
        <v>89</v>
      </c>
      <c r="B405" s="8" t="s">
        <v>474</v>
      </c>
      <c r="C405" s="9" t="s">
        <v>265</v>
      </c>
      <c r="D405" s="8" t="s">
        <v>164</v>
      </c>
      <c r="E405" s="8" t="s">
        <v>165</v>
      </c>
      <c r="F405" s="8" t="s">
        <v>266</v>
      </c>
      <c r="G405" s="8" t="s">
        <v>267</v>
      </c>
      <c r="H405" s="16">
        <v>1584000</v>
      </c>
      <c r="I405" s="16">
        <v>1584000</v>
      </c>
      <c r="J405" s="16"/>
      <c r="K405" s="16"/>
      <c r="L405" s="16">
        <v>1584000</v>
      </c>
      <c r="M405" s="16"/>
      <c r="N405" s="16"/>
      <c r="O405" s="16"/>
      <c r="P405" s="23"/>
      <c r="Q405" s="16"/>
      <c r="R405" s="16"/>
      <c r="S405" s="16"/>
      <c r="T405" s="16"/>
      <c r="U405" s="16"/>
      <c r="V405" s="16"/>
      <c r="W405" s="16"/>
    </row>
    <row r="406" ht="18.75" customHeight="1" spans="1:23">
      <c r="A406" s="59" t="s">
        <v>89</v>
      </c>
      <c r="B406" s="8" t="s">
        <v>475</v>
      </c>
      <c r="C406" s="9" t="s">
        <v>277</v>
      </c>
      <c r="D406" s="8" t="s">
        <v>132</v>
      </c>
      <c r="E406" s="8" t="s">
        <v>133</v>
      </c>
      <c r="F406" s="8" t="s">
        <v>278</v>
      </c>
      <c r="G406" s="8" t="s">
        <v>277</v>
      </c>
      <c r="H406" s="16">
        <v>81000</v>
      </c>
      <c r="I406" s="16">
        <v>81000</v>
      </c>
      <c r="J406" s="16"/>
      <c r="K406" s="16"/>
      <c r="L406" s="16">
        <v>81000</v>
      </c>
      <c r="M406" s="16"/>
      <c r="N406" s="16"/>
      <c r="O406" s="16"/>
      <c r="P406" s="23"/>
      <c r="Q406" s="16"/>
      <c r="R406" s="16"/>
      <c r="S406" s="16"/>
      <c r="T406" s="16"/>
      <c r="U406" s="16"/>
      <c r="V406" s="16"/>
      <c r="W406" s="16"/>
    </row>
    <row r="407" ht="18.75" customHeight="1" spans="1:23">
      <c r="A407" s="59" t="s">
        <v>89</v>
      </c>
      <c r="B407" s="8" t="s">
        <v>476</v>
      </c>
      <c r="C407" s="9" t="s">
        <v>300</v>
      </c>
      <c r="D407" s="8" t="s">
        <v>132</v>
      </c>
      <c r="E407" s="8" t="s">
        <v>133</v>
      </c>
      <c r="F407" s="8" t="s">
        <v>250</v>
      </c>
      <c r="G407" s="8" t="s">
        <v>251</v>
      </c>
      <c r="H407" s="16">
        <v>1782000</v>
      </c>
      <c r="I407" s="16">
        <v>1782000</v>
      </c>
      <c r="J407" s="16"/>
      <c r="K407" s="16"/>
      <c r="L407" s="16">
        <v>1782000</v>
      </c>
      <c r="M407" s="16"/>
      <c r="N407" s="16"/>
      <c r="O407" s="16"/>
      <c r="P407" s="23"/>
      <c r="Q407" s="16"/>
      <c r="R407" s="16"/>
      <c r="S407" s="16"/>
      <c r="T407" s="16"/>
      <c r="U407" s="16"/>
      <c r="V407" s="16"/>
      <c r="W407" s="16"/>
    </row>
    <row r="408" ht="18.75" customHeight="1" spans="1:23">
      <c r="A408" s="59" t="s">
        <v>89</v>
      </c>
      <c r="B408" s="8" t="s">
        <v>476</v>
      </c>
      <c r="C408" s="9" t="s">
        <v>300</v>
      </c>
      <c r="D408" s="8" t="s">
        <v>132</v>
      </c>
      <c r="E408" s="8" t="s">
        <v>133</v>
      </c>
      <c r="F408" s="8" t="s">
        <v>250</v>
      </c>
      <c r="G408" s="8" t="s">
        <v>251</v>
      </c>
      <c r="H408" s="16">
        <v>648000</v>
      </c>
      <c r="I408" s="16">
        <v>648000</v>
      </c>
      <c r="J408" s="16"/>
      <c r="K408" s="16"/>
      <c r="L408" s="16">
        <v>648000</v>
      </c>
      <c r="M408" s="16"/>
      <c r="N408" s="16"/>
      <c r="O408" s="16"/>
      <c r="P408" s="23"/>
      <c r="Q408" s="16"/>
      <c r="R408" s="16"/>
      <c r="S408" s="16"/>
      <c r="T408" s="16"/>
      <c r="U408" s="16"/>
      <c r="V408" s="16"/>
      <c r="W408" s="16"/>
    </row>
    <row r="409" ht="18.75" customHeight="1" spans="1:23">
      <c r="A409" s="59" t="s">
        <v>89</v>
      </c>
      <c r="B409" s="8" t="s">
        <v>477</v>
      </c>
      <c r="C409" s="9" t="s">
        <v>302</v>
      </c>
      <c r="D409" s="8" t="s">
        <v>132</v>
      </c>
      <c r="E409" s="8" t="s">
        <v>133</v>
      </c>
      <c r="F409" s="8" t="s">
        <v>303</v>
      </c>
      <c r="G409" s="8" t="s">
        <v>304</v>
      </c>
      <c r="H409" s="16">
        <v>810000</v>
      </c>
      <c r="I409" s="16">
        <v>810000</v>
      </c>
      <c r="J409" s="16"/>
      <c r="K409" s="16"/>
      <c r="L409" s="16">
        <v>810000</v>
      </c>
      <c r="M409" s="16"/>
      <c r="N409" s="16"/>
      <c r="O409" s="16"/>
      <c r="P409" s="23"/>
      <c r="Q409" s="16"/>
      <c r="R409" s="16"/>
      <c r="S409" s="16"/>
      <c r="T409" s="16"/>
      <c r="U409" s="16"/>
      <c r="V409" s="16"/>
      <c r="W409" s="16"/>
    </row>
    <row r="410" ht="18.75" customHeight="1" spans="1:23">
      <c r="A410" s="59" t="s">
        <v>89</v>
      </c>
      <c r="B410" s="8" t="s">
        <v>478</v>
      </c>
      <c r="C410" s="9" t="s">
        <v>328</v>
      </c>
      <c r="D410" s="8" t="s">
        <v>132</v>
      </c>
      <c r="E410" s="8" t="s">
        <v>133</v>
      </c>
      <c r="F410" s="8" t="s">
        <v>303</v>
      </c>
      <c r="G410" s="8" t="s">
        <v>304</v>
      </c>
      <c r="H410" s="16">
        <v>316200</v>
      </c>
      <c r="I410" s="16">
        <v>316200</v>
      </c>
      <c r="J410" s="16"/>
      <c r="K410" s="16"/>
      <c r="L410" s="16">
        <v>316200</v>
      </c>
      <c r="M410" s="16"/>
      <c r="N410" s="16"/>
      <c r="O410" s="16"/>
      <c r="P410" s="23"/>
      <c r="Q410" s="16"/>
      <c r="R410" s="16"/>
      <c r="S410" s="16"/>
      <c r="T410" s="16"/>
      <c r="U410" s="16"/>
      <c r="V410" s="16"/>
      <c r="W410" s="16"/>
    </row>
    <row r="411" ht="18.75" customHeight="1" spans="1:23">
      <c r="A411" s="59" t="s">
        <v>89</v>
      </c>
      <c r="B411" s="8" t="s">
        <v>479</v>
      </c>
      <c r="C411" s="9" t="s">
        <v>308</v>
      </c>
      <c r="D411" s="8" t="s">
        <v>132</v>
      </c>
      <c r="E411" s="8" t="s">
        <v>133</v>
      </c>
      <c r="F411" s="8" t="s">
        <v>291</v>
      </c>
      <c r="G411" s="8" t="s">
        <v>292</v>
      </c>
      <c r="H411" s="16">
        <v>175500</v>
      </c>
      <c r="I411" s="16">
        <v>175500</v>
      </c>
      <c r="J411" s="16"/>
      <c r="K411" s="16"/>
      <c r="L411" s="16">
        <v>175500</v>
      </c>
      <c r="M411" s="16"/>
      <c r="N411" s="16"/>
      <c r="O411" s="16"/>
      <c r="P411" s="23"/>
      <c r="Q411" s="16"/>
      <c r="R411" s="16"/>
      <c r="S411" s="16"/>
      <c r="T411" s="16"/>
      <c r="U411" s="16"/>
      <c r="V411" s="16"/>
      <c r="W411" s="16"/>
    </row>
    <row r="412" ht="18.75" customHeight="1" spans="1:23">
      <c r="A412" s="59" t="s">
        <v>89</v>
      </c>
      <c r="B412" s="8" t="s">
        <v>480</v>
      </c>
      <c r="C412" s="9" t="s">
        <v>481</v>
      </c>
      <c r="D412" s="8" t="s">
        <v>130</v>
      </c>
      <c r="E412" s="8" t="s">
        <v>131</v>
      </c>
      <c r="F412" s="8" t="s">
        <v>303</v>
      </c>
      <c r="G412" s="8" t="s">
        <v>304</v>
      </c>
      <c r="H412" s="16">
        <v>890800</v>
      </c>
      <c r="I412" s="16">
        <v>890800</v>
      </c>
      <c r="J412" s="16"/>
      <c r="K412" s="16"/>
      <c r="L412" s="16">
        <v>890800</v>
      </c>
      <c r="M412" s="16"/>
      <c r="N412" s="16"/>
      <c r="O412" s="16"/>
      <c r="P412" s="23"/>
      <c r="Q412" s="16"/>
      <c r="R412" s="16"/>
      <c r="S412" s="16"/>
      <c r="T412" s="16"/>
      <c r="U412" s="16"/>
      <c r="V412" s="16"/>
      <c r="W412" s="16"/>
    </row>
    <row r="413" ht="18.75" customHeight="1" spans="1:23">
      <c r="A413" s="59" t="s">
        <v>91</v>
      </c>
      <c r="B413" s="8" t="s">
        <v>482</v>
      </c>
      <c r="C413" s="9" t="s">
        <v>249</v>
      </c>
      <c r="D413" s="8" t="s">
        <v>132</v>
      </c>
      <c r="E413" s="8" t="s">
        <v>133</v>
      </c>
      <c r="F413" s="8" t="s">
        <v>242</v>
      </c>
      <c r="G413" s="8" t="s">
        <v>243</v>
      </c>
      <c r="H413" s="16">
        <v>913536</v>
      </c>
      <c r="I413" s="16">
        <v>913536</v>
      </c>
      <c r="J413" s="16"/>
      <c r="K413" s="16"/>
      <c r="L413" s="16">
        <v>913536</v>
      </c>
      <c r="M413" s="16"/>
      <c r="N413" s="16"/>
      <c r="O413" s="16"/>
      <c r="P413" s="23"/>
      <c r="Q413" s="16"/>
      <c r="R413" s="16"/>
      <c r="S413" s="16"/>
      <c r="T413" s="16"/>
      <c r="U413" s="16"/>
      <c r="V413" s="16"/>
      <c r="W413" s="16"/>
    </row>
    <row r="414" ht="18.75" customHeight="1" spans="1:23">
      <c r="A414" s="59" t="s">
        <v>91</v>
      </c>
      <c r="B414" s="8" t="s">
        <v>482</v>
      </c>
      <c r="C414" s="9" t="s">
        <v>249</v>
      </c>
      <c r="D414" s="8" t="s">
        <v>132</v>
      </c>
      <c r="E414" s="8" t="s">
        <v>133</v>
      </c>
      <c r="F414" s="8" t="s">
        <v>244</v>
      </c>
      <c r="G414" s="8" t="s">
        <v>245</v>
      </c>
      <c r="H414" s="16">
        <v>65544</v>
      </c>
      <c r="I414" s="16">
        <v>65544</v>
      </c>
      <c r="J414" s="16"/>
      <c r="K414" s="16"/>
      <c r="L414" s="16">
        <v>65544</v>
      </c>
      <c r="M414" s="16"/>
      <c r="N414" s="16"/>
      <c r="O414" s="16"/>
      <c r="P414" s="23"/>
      <c r="Q414" s="16"/>
      <c r="R414" s="16"/>
      <c r="S414" s="16"/>
      <c r="T414" s="16"/>
      <c r="U414" s="16"/>
      <c r="V414" s="16"/>
      <c r="W414" s="16"/>
    </row>
    <row r="415" ht="18.75" customHeight="1" spans="1:23">
      <c r="A415" s="59" t="s">
        <v>91</v>
      </c>
      <c r="B415" s="8" t="s">
        <v>482</v>
      </c>
      <c r="C415" s="9" t="s">
        <v>249</v>
      </c>
      <c r="D415" s="8" t="s">
        <v>132</v>
      </c>
      <c r="E415" s="8" t="s">
        <v>133</v>
      </c>
      <c r="F415" s="8" t="s">
        <v>244</v>
      </c>
      <c r="G415" s="8" t="s">
        <v>245</v>
      </c>
      <c r="H415" s="16">
        <v>114000</v>
      </c>
      <c r="I415" s="16">
        <v>114000</v>
      </c>
      <c r="J415" s="16"/>
      <c r="K415" s="16"/>
      <c r="L415" s="16">
        <v>114000</v>
      </c>
      <c r="M415" s="16"/>
      <c r="N415" s="16"/>
      <c r="O415" s="16"/>
      <c r="P415" s="23"/>
      <c r="Q415" s="16"/>
      <c r="R415" s="16"/>
      <c r="S415" s="16"/>
      <c r="T415" s="16"/>
      <c r="U415" s="16"/>
      <c r="V415" s="16"/>
      <c r="W415" s="16"/>
    </row>
    <row r="416" ht="18.75" customHeight="1" spans="1:23">
      <c r="A416" s="59" t="s">
        <v>91</v>
      </c>
      <c r="B416" s="8" t="s">
        <v>482</v>
      </c>
      <c r="C416" s="9" t="s">
        <v>249</v>
      </c>
      <c r="D416" s="8" t="s">
        <v>132</v>
      </c>
      <c r="E416" s="8" t="s">
        <v>133</v>
      </c>
      <c r="F416" s="8" t="s">
        <v>250</v>
      </c>
      <c r="G416" s="8" t="s">
        <v>251</v>
      </c>
      <c r="H416" s="16">
        <v>570000</v>
      </c>
      <c r="I416" s="16">
        <v>570000</v>
      </c>
      <c r="J416" s="16"/>
      <c r="K416" s="16"/>
      <c r="L416" s="16">
        <v>570000</v>
      </c>
      <c r="M416" s="16"/>
      <c r="N416" s="16"/>
      <c r="O416" s="16"/>
      <c r="P416" s="23"/>
      <c r="Q416" s="16"/>
      <c r="R416" s="16"/>
      <c r="S416" s="16"/>
      <c r="T416" s="16"/>
      <c r="U416" s="16"/>
      <c r="V416" s="16"/>
      <c r="W416" s="16"/>
    </row>
    <row r="417" ht="18.75" customHeight="1" spans="1:23">
      <c r="A417" s="59" t="s">
        <v>91</v>
      </c>
      <c r="B417" s="8" t="s">
        <v>482</v>
      </c>
      <c r="C417" s="9" t="s">
        <v>249</v>
      </c>
      <c r="D417" s="8" t="s">
        <v>132</v>
      </c>
      <c r="E417" s="8" t="s">
        <v>133</v>
      </c>
      <c r="F417" s="8" t="s">
        <v>250</v>
      </c>
      <c r="G417" s="8" t="s">
        <v>251</v>
      </c>
      <c r="H417" s="16">
        <v>321960</v>
      </c>
      <c r="I417" s="16">
        <v>321960</v>
      </c>
      <c r="J417" s="16"/>
      <c r="K417" s="16"/>
      <c r="L417" s="16">
        <v>321960</v>
      </c>
      <c r="M417" s="16"/>
      <c r="N417" s="16"/>
      <c r="O417" s="16"/>
      <c r="P417" s="23"/>
      <c r="Q417" s="16"/>
      <c r="R417" s="16"/>
      <c r="S417" s="16"/>
      <c r="T417" s="16"/>
      <c r="U417" s="16"/>
      <c r="V417" s="16"/>
      <c r="W417" s="16"/>
    </row>
    <row r="418" ht="18.75" customHeight="1" spans="1:23">
      <c r="A418" s="59" t="s">
        <v>91</v>
      </c>
      <c r="B418" s="8" t="s">
        <v>483</v>
      </c>
      <c r="C418" s="9" t="s">
        <v>253</v>
      </c>
      <c r="D418" s="8" t="s">
        <v>132</v>
      </c>
      <c r="E418" s="8" t="s">
        <v>133</v>
      </c>
      <c r="F418" s="8" t="s">
        <v>254</v>
      </c>
      <c r="G418" s="8" t="s">
        <v>255</v>
      </c>
      <c r="H418" s="16">
        <v>22130.4</v>
      </c>
      <c r="I418" s="16">
        <v>22130.4</v>
      </c>
      <c r="J418" s="16"/>
      <c r="K418" s="16"/>
      <c r="L418" s="16">
        <v>22130.4</v>
      </c>
      <c r="M418" s="16"/>
      <c r="N418" s="16"/>
      <c r="O418" s="16"/>
      <c r="P418" s="23"/>
      <c r="Q418" s="16"/>
      <c r="R418" s="16"/>
      <c r="S418" s="16"/>
      <c r="T418" s="16"/>
      <c r="U418" s="16"/>
      <c r="V418" s="16"/>
      <c r="W418" s="16"/>
    </row>
    <row r="419" ht="18.75" customHeight="1" spans="1:23">
      <c r="A419" s="59" t="s">
        <v>91</v>
      </c>
      <c r="B419" s="8" t="s">
        <v>483</v>
      </c>
      <c r="C419" s="9" t="s">
        <v>253</v>
      </c>
      <c r="D419" s="8" t="s">
        <v>166</v>
      </c>
      <c r="E419" s="8" t="s">
        <v>167</v>
      </c>
      <c r="F419" s="8" t="s">
        <v>256</v>
      </c>
      <c r="G419" s="8" t="s">
        <v>257</v>
      </c>
      <c r="H419" s="16">
        <v>354086.4</v>
      </c>
      <c r="I419" s="16">
        <v>354086.4</v>
      </c>
      <c r="J419" s="16"/>
      <c r="K419" s="16"/>
      <c r="L419" s="16">
        <v>354086.4</v>
      </c>
      <c r="M419" s="16"/>
      <c r="N419" s="16"/>
      <c r="O419" s="16"/>
      <c r="P419" s="23"/>
      <c r="Q419" s="16"/>
      <c r="R419" s="16"/>
      <c r="S419" s="16"/>
      <c r="T419" s="16"/>
      <c r="U419" s="16"/>
      <c r="V419" s="16"/>
      <c r="W419" s="16"/>
    </row>
    <row r="420" ht="18.75" customHeight="1" spans="1:23">
      <c r="A420" s="59" t="s">
        <v>91</v>
      </c>
      <c r="B420" s="8" t="s">
        <v>483</v>
      </c>
      <c r="C420" s="9" t="s">
        <v>253</v>
      </c>
      <c r="D420" s="8" t="s">
        <v>178</v>
      </c>
      <c r="E420" s="8" t="s">
        <v>179</v>
      </c>
      <c r="F420" s="8" t="s">
        <v>258</v>
      </c>
      <c r="G420" s="8" t="s">
        <v>259</v>
      </c>
      <c r="H420" s="16">
        <v>183682.32</v>
      </c>
      <c r="I420" s="16">
        <v>183682.32</v>
      </c>
      <c r="J420" s="16"/>
      <c r="K420" s="16"/>
      <c r="L420" s="16">
        <v>183682.32</v>
      </c>
      <c r="M420" s="16"/>
      <c r="N420" s="16"/>
      <c r="O420" s="16"/>
      <c r="P420" s="23"/>
      <c r="Q420" s="16"/>
      <c r="R420" s="16"/>
      <c r="S420" s="16"/>
      <c r="T420" s="16"/>
      <c r="U420" s="16"/>
      <c r="V420" s="16"/>
      <c r="W420" s="16"/>
    </row>
    <row r="421" ht="18.75" customHeight="1" spans="1:23">
      <c r="A421" s="59" t="s">
        <v>91</v>
      </c>
      <c r="B421" s="8" t="s">
        <v>483</v>
      </c>
      <c r="C421" s="9" t="s">
        <v>253</v>
      </c>
      <c r="D421" s="8" t="s">
        <v>180</v>
      </c>
      <c r="E421" s="8" t="s">
        <v>181</v>
      </c>
      <c r="F421" s="8" t="s">
        <v>260</v>
      </c>
      <c r="G421" s="8" t="s">
        <v>261</v>
      </c>
      <c r="H421" s="16">
        <v>82385.93</v>
      </c>
      <c r="I421" s="16">
        <v>82385.93</v>
      </c>
      <c r="J421" s="16"/>
      <c r="K421" s="16"/>
      <c r="L421" s="16">
        <v>82385.93</v>
      </c>
      <c r="M421" s="16"/>
      <c r="N421" s="16"/>
      <c r="O421" s="16"/>
      <c r="P421" s="23"/>
      <c r="Q421" s="16"/>
      <c r="R421" s="16"/>
      <c r="S421" s="16"/>
      <c r="T421" s="16"/>
      <c r="U421" s="16"/>
      <c r="V421" s="16"/>
      <c r="W421" s="16"/>
    </row>
    <row r="422" ht="18.75" customHeight="1" spans="1:23">
      <c r="A422" s="59" t="s">
        <v>91</v>
      </c>
      <c r="B422" s="8" t="s">
        <v>483</v>
      </c>
      <c r="C422" s="9" t="s">
        <v>253</v>
      </c>
      <c r="D422" s="8" t="s">
        <v>180</v>
      </c>
      <c r="E422" s="8" t="s">
        <v>181</v>
      </c>
      <c r="F422" s="8" t="s">
        <v>260</v>
      </c>
      <c r="G422" s="8" t="s">
        <v>261</v>
      </c>
      <c r="H422" s="16">
        <v>88742.9</v>
      </c>
      <c r="I422" s="16">
        <v>88742.9</v>
      </c>
      <c r="J422" s="16"/>
      <c r="K422" s="16"/>
      <c r="L422" s="16">
        <v>88742.9</v>
      </c>
      <c r="M422" s="16"/>
      <c r="N422" s="16"/>
      <c r="O422" s="16"/>
      <c r="P422" s="23"/>
      <c r="Q422" s="16"/>
      <c r="R422" s="16"/>
      <c r="S422" s="16"/>
      <c r="T422" s="16"/>
      <c r="U422" s="16"/>
      <c r="V422" s="16"/>
      <c r="W422" s="16"/>
    </row>
    <row r="423" ht="18.75" customHeight="1" spans="1:23">
      <c r="A423" s="59" t="s">
        <v>91</v>
      </c>
      <c r="B423" s="8" t="s">
        <v>483</v>
      </c>
      <c r="C423" s="9" t="s">
        <v>253</v>
      </c>
      <c r="D423" s="8" t="s">
        <v>182</v>
      </c>
      <c r="E423" s="8" t="s">
        <v>183</v>
      </c>
      <c r="F423" s="8" t="s">
        <v>254</v>
      </c>
      <c r="G423" s="8" t="s">
        <v>255</v>
      </c>
      <c r="H423" s="16">
        <v>9178</v>
      </c>
      <c r="I423" s="16">
        <v>9178</v>
      </c>
      <c r="J423" s="16"/>
      <c r="K423" s="16"/>
      <c r="L423" s="16">
        <v>9178</v>
      </c>
      <c r="M423" s="16"/>
      <c r="N423" s="16"/>
      <c r="O423" s="16"/>
      <c r="P423" s="23"/>
      <c r="Q423" s="16"/>
      <c r="R423" s="16"/>
      <c r="S423" s="16"/>
      <c r="T423" s="16"/>
      <c r="U423" s="16"/>
      <c r="V423" s="16"/>
      <c r="W423" s="16"/>
    </row>
    <row r="424" ht="18.75" customHeight="1" spans="1:23">
      <c r="A424" s="59" t="s">
        <v>91</v>
      </c>
      <c r="B424" s="8" t="s">
        <v>483</v>
      </c>
      <c r="C424" s="9" t="s">
        <v>253</v>
      </c>
      <c r="D424" s="8" t="s">
        <v>182</v>
      </c>
      <c r="E424" s="8" t="s">
        <v>183</v>
      </c>
      <c r="F424" s="8" t="s">
        <v>254</v>
      </c>
      <c r="G424" s="8" t="s">
        <v>255</v>
      </c>
      <c r="H424" s="16">
        <v>7081.73</v>
      </c>
      <c r="I424" s="16">
        <v>7081.73</v>
      </c>
      <c r="J424" s="16"/>
      <c r="K424" s="16"/>
      <c r="L424" s="16">
        <v>7081.73</v>
      </c>
      <c r="M424" s="16"/>
      <c r="N424" s="16"/>
      <c r="O424" s="16"/>
      <c r="P424" s="23"/>
      <c r="Q424" s="16"/>
      <c r="R424" s="16"/>
      <c r="S424" s="16"/>
      <c r="T424" s="16"/>
      <c r="U424" s="16"/>
      <c r="V424" s="16"/>
      <c r="W424" s="16"/>
    </row>
    <row r="425" ht="18.75" customHeight="1" spans="1:23">
      <c r="A425" s="59" t="s">
        <v>91</v>
      </c>
      <c r="B425" s="8" t="s">
        <v>483</v>
      </c>
      <c r="C425" s="9" t="s">
        <v>253</v>
      </c>
      <c r="D425" s="8" t="s">
        <v>182</v>
      </c>
      <c r="E425" s="8" t="s">
        <v>183</v>
      </c>
      <c r="F425" s="8" t="s">
        <v>254</v>
      </c>
      <c r="G425" s="8" t="s">
        <v>255</v>
      </c>
      <c r="H425" s="16">
        <v>6707</v>
      </c>
      <c r="I425" s="16">
        <v>6707</v>
      </c>
      <c r="J425" s="16"/>
      <c r="K425" s="16"/>
      <c r="L425" s="16">
        <v>6707</v>
      </c>
      <c r="M425" s="16"/>
      <c r="N425" s="16"/>
      <c r="O425" s="16"/>
      <c r="P425" s="23"/>
      <c r="Q425" s="16"/>
      <c r="R425" s="16"/>
      <c r="S425" s="16"/>
      <c r="T425" s="16"/>
      <c r="U425" s="16"/>
      <c r="V425" s="16"/>
      <c r="W425" s="16"/>
    </row>
    <row r="426" ht="18.75" customHeight="1" spans="1:23">
      <c r="A426" s="59" t="s">
        <v>91</v>
      </c>
      <c r="B426" s="8" t="s">
        <v>484</v>
      </c>
      <c r="C426" s="9" t="s">
        <v>195</v>
      </c>
      <c r="D426" s="8" t="s">
        <v>194</v>
      </c>
      <c r="E426" s="8" t="s">
        <v>195</v>
      </c>
      <c r="F426" s="8" t="s">
        <v>263</v>
      </c>
      <c r="G426" s="8" t="s">
        <v>195</v>
      </c>
      <c r="H426" s="16">
        <v>261672</v>
      </c>
      <c r="I426" s="16">
        <v>261672</v>
      </c>
      <c r="J426" s="16"/>
      <c r="K426" s="16"/>
      <c r="L426" s="16">
        <v>261672</v>
      </c>
      <c r="M426" s="16"/>
      <c r="N426" s="16"/>
      <c r="O426" s="16"/>
      <c r="P426" s="23"/>
      <c r="Q426" s="16"/>
      <c r="R426" s="16"/>
      <c r="S426" s="16"/>
      <c r="T426" s="16"/>
      <c r="U426" s="16"/>
      <c r="V426" s="16"/>
      <c r="W426" s="16"/>
    </row>
    <row r="427" ht="18.75" customHeight="1" spans="1:23">
      <c r="A427" s="59" t="s">
        <v>91</v>
      </c>
      <c r="B427" s="8" t="s">
        <v>485</v>
      </c>
      <c r="C427" s="9" t="s">
        <v>265</v>
      </c>
      <c r="D427" s="8" t="s">
        <v>164</v>
      </c>
      <c r="E427" s="8" t="s">
        <v>165</v>
      </c>
      <c r="F427" s="8" t="s">
        <v>266</v>
      </c>
      <c r="G427" s="8" t="s">
        <v>267</v>
      </c>
      <c r="H427" s="16">
        <v>374400</v>
      </c>
      <c r="I427" s="16">
        <v>374400</v>
      </c>
      <c r="J427" s="16"/>
      <c r="K427" s="16"/>
      <c r="L427" s="16">
        <v>374400</v>
      </c>
      <c r="M427" s="16"/>
      <c r="N427" s="16"/>
      <c r="O427" s="16"/>
      <c r="P427" s="23"/>
      <c r="Q427" s="16"/>
      <c r="R427" s="16"/>
      <c r="S427" s="16"/>
      <c r="T427" s="16"/>
      <c r="U427" s="16"/>
      <c r="V427" s="16"/>
      <c r="W427" s="16"/>
    </row>
    <row r="428" ht="18.75" customHeight="1" spans="1:23">
      <c r="A428" s="59" t="s">
        <v>91</v>
      </c>
      <c r="B428" s="8" t="s">
        <v>486</v>
      </c>
      <c r="C428" s="9" t="s">
        <v>277</v>
      </c>
      <c r="D428" s="8" t="s">
        <v>132</v>
      </c>
      <c r="E428" s="8" t="s">
        <v>133</v>
      </c>
      <c r="F428" s="8" t="s">
        <v>278</v>
      </c>
      <c r="G428" s="8" t="s">
        <v>277</v>
      </c>
      <c r="H428" s="16">
        <v>11400</v>
      </c>
      <c r="I428" s="16">
        <v>11400</v>
      </c>
      <c r="J428" s="16"/>
      <c r="K428" s="16"/>
      <c r="L428" s="16">
        <v>11400</v>
      </c>
      <c r="M428" s="16"/>
      <c r="N428" s="16"/>
      <c r="O428" s="16"/>
      <c r="P428" s="23"/>
      <c r="Q428" s="16"/>
      <c r="R428" s="16"/>
      <c r="S428" s="16"/>
      <c r="T428" s="16"/>
      <c r="U428" s="16"/>
      <c r="V428" s="16"/>
      <c r="W428" s="16"/>
    </row>
    <row r="429" ht="18.75" customHeight="1" spans="1:23">
      <c r="A429" s="59" t="s">
        <v>91</v>
      </c>
      <c r="B429" s="8" t="s">
        <v>487</v>
      </c>
      <c r="C429" s="9" t="s">
        <v>300</v>
      </c>
      <c r="D429" s="8" t="s">
        <v>132</v>
      </c>
      <c r="E429" s="8" t="s">
        <v>133</v>
      </c>
      <c r="F429" s="8" t="s">
        <v>250</v>
      </c>
      <c r="G429" s="8" t="s">
        <v>251</v>
      </c>
      <c r="H429" s="16">
        <v>250800</v>
      </c>
      <c r="I429" s="16">
        <v>250800</v>
      </c>
      <c r="J429" s="16"/>
      <c r="K429" s="16"/>
      <c r="L429" s="16">
        <v>250800</v>
      </c>
      <c r="M429" s="16"/>
      <c r="N429" s="16"/>
      <c r="O429" s="16"/>
      <c r="P429" s="23"/>
      <c r="Q429" s="16"/>
      <c r="R429" s="16"/>
      <c r="S429" s="16"/>
      <c r="T429" s="16"/>
      <c r="U429" s="16"/>
      <c r="V429" s="16"/>
      <c r="W429" s="16"/>
    </row>
    <row r="430" ht="18.75" customHeight="1" spans="1:23">
      <c r="A430" s="59" t="s">
        <v>91</v>
      </c>
      <c r="B430" s="8" t="s">
        <v>487</v>
      </c>
      <c r="C430" s="9" t="s">
        <v>300</v>
      </c>
      <c r="D430" s="8" t="s">
        <v>132</v>
      </c>
      <c r="E430" s="8" t="s">
        <v>133</v>
      </c>
      <c r="F430" s="8" t="s">
        <v>250</v>
      </c>
      <c r="G430" s="8" t="s">
        <v>251</v>
      </c>
      <c r="H430" s="16">
        <v>91200</v>
      </c>
      <c r="I430" s="16">
        <v>91200</v>
      </c>
      <c r="J430" s="16"/>
      <c r="K430" s="16"/>
      <c r="L430" s="16">
        <v>91200</v>
      </c>
      <c r="M430" s="16"/>
      <c r="N430" s="16"/>
      <c r="O430" s="16"/>
      <c r="P430" s="23"/>
      <c r="Q430" s="16"/>
      <c r="R430" s="16"/>
      <c r="S430" s="16"/>
      <c r="T430" s="16"/>
      <c r="U430" s="16"/>
      <c r="V430" s="16"/>
      <c r="W430" s="16"/>
    </row>
    <row r="431" ht="18.75" customHeight="1" spans="1:23">
      <c r="A431" s="59" t="s">
        <v>91</v>
      </c>
      <c r="B431" s="8" t="s">
        <v>488</v>
      </c>
      <c r="C431" s="9" t="s">
        <v>308</v>
      </c>
      <c r="D431" s="8" t="s">
        <v>132</v>
      </c>
      <c r="E431" s="8" t="s">
        <v>133</v>
      </c>
      <c r="F431" s="8" t="s">
        <v>291</v>
      </c>
      <c r="G431" s="8" t="s">
        <v>292</v>
      </c>
      <c r="H431" s="16">
        <v>24700</v>
      </c>
      <c r="I431" s="16">
        <v>24700</v>
      </c>
      <c r="J431" s="16"/>
      <c r="K431" s="16"/>
      <c r="L431" s="16">
        <v>24700</v>
      </c>
      <c r="M431" s="16"/>
      <c r="N431" s="16"/>
      <c r="O431" s="16"/>
      <c r="P431" s="23"/>
      <c r="Q431" s="16"/>
      <c r="R431" s="16"/>
      <c r="S431" s="16"/>
      <c r="T431" s="16"/>
      <c r="U431" s="16"/>
      <c r="V431" s="16"/>
      <c r="W431" s="16"/>
    </row>
    <row r="432" ht="18.75" customHeight="1" spans="1:23">
      <c r="A432" s="59" t="s">
        <v>91</v>
      </c>
      <c r="B432" s="8" t="s">
        <v>489</v>
      </c>
      <c r="C432" s="9" t="s">
        <v>302</v>
      </c>
      <c r="D432" s="8" t="s">
        <v>132</v>
      </c>
      <c r="E432" s="8" t="s">
        <v>133</v>
      </c>
      <c r="F432" s="8" t="s">
        <v>303</v>
      </c>
      <c r="G432" s="8" t="s">
        <v>304</v>
      </c>
      <c r="H432" s="16">
        <v>114000</v>
      </c>
      <c r="I432" s="16">
        <v>114000</v>
      </c>
      <c r="J432" s="16"/>
      <c r="K432" s="16"/>
      <c r="L432" s="16">
        <v>114000</v>
      </c>
      <c r="M432" s="16"/>
      <c r="N432" s="16"/>
      <c r="O432" s="16"/>
      <c r="P432" s="23"/>
      <c r="Q432" s="16"/>
      <c r="R432" s="16"/>
      <c r="S432" s="16"/>
      <c r="T432" s="16"/>
      <c r="U432" s="16"/>
      <c r="V432" s="16"/>
      <c r="W432" s="16"/>
    </row>
    <row r="433" ht="18.75" customHeight="1" spans="1:23">
      <c r="A433" s="59" t="s">
        <v>91</v>
      </c>
      <c r="B433" s="8" t="s">
        <v>490</v>
      </c>
      <c r="C433" s="9" t="s">
        <v>328</v>
      </c>
      <c r="D433" s="8" t="s">
        <v>130</v>
      </c>
      <c r="E433" s="8" t="s">
        <v>131</v>
      </c>
      <c r="F433" s="8" t="s">
        <v>303</v>
      </c>
      <c r="G433" s="8" t="s">
        <v>304</v>
      </c>
      <c r="H433" s="16">
        <v>55800</v>
      </c>
      <c r="I433" s="16">
        <v>55800</v>
      </c>
      <c r="J433" s="16"/>
      <c r="K433" s="16"/>
      <c r="L433" s="16">
        <v>55800</v>
      </c>
      <c r="M433" s="16"/>
      <c r="N433" s="16"/>
      <c r="O433" s="16"/>
      <c r="P433" s="23"/>
      <c r="Q433" s="16"/>
      <c r="R433" s="16"/>
      <c r="S433" s="16"/>
      <c r="T433" s="16"/>
      <c r="U433" s="16"/>
      <c r="V433" s="16"/>
      <c r="W433" s="16"/>
    </row>
    <row r="434" ht="18.75" customHeight="1" spans="1:23">
      <c r="A434" s="59" t="s">
        <v>91</v>
      </c>
      <c r="B434" s="8" t="s">
        <v>491</v>
      </c>
      <c r="C434" s="9" t="s">
        <v>492</v>
      </c>
      <c r="D434" s="8" t="s">
        <v>130</v>
      </c>
      <c r="E434" s="8" t="s">
        <v>131</v>
      </c>
      <c r="F434" s="8" t="s">
        <v>303</v>
      </c>
      <c r="G434" s="8" t="s">
        <v>304</v>
      </c>
      <c r="H434" s="16">
        <v>193600</v>
      </c>
      <c r="I434" s="16">
        <v>193600</v>
      </c>
      <c r="J434" s="16"/>
      <c r="K434" s="16"/>
      <c r="L434" s="16">
        <v>193600</v>
      </c>
      <c r="M434" s="16"/>
      <c r="N434" s="16"/>
      <c r="O434" s="16"/>
      <c r="P434" s="23"/>
      <c r="Q434" s="16"/>
      <c r="R434" s="16"/>
      <c r="S434" s="16"/>
      <c r="T434" s="16"/>
      <c r="U434" s="16"/>
      <c r="V434" s="16"/>
      <c r="W434" s="16"/>
    </row>
    <row r="435" ht="18.75" customHeight="1" spans="1:23">
      <c r="A435" s="59" t="s">
        <v>93</v>
      </c>
      <c r="B435" s="8" t="s">
        <v>493</v>
      </c>
      <c r="C435" s="9" t="s">
        <v>249</v>
      </c>
      <c r="D435" s="8" t="s">
        <v>132</v>
      </c>
      <c r="E435" s="8" t="s">
        <v>133</v>
      </c>
      <c r="F435" s="8" t="s">
        <v>242</v>
      </c>
      <c r="G435" s="8" t="s">
        <v>243</v>
      </c>
      <c r="H435" s="16">
        <v>3417876</v>
      </c>
      <c r="I435" s="16">
        <v>3417876</v>
      </c>
      <c r="J435" s="16"/>
      <c r="K435" s="16"/>
      <c r="L435" s="16">
        <v>3417876</v>
      </c>
      <c r="M435" s="16"/>
      <c r="N435" s="16"/>
      <c r="O435" s="16"/>
      <c r="P435" s="23"/>
      <c r="Q435" s="16"/>
      <c r="R435" s="16"/>
      <c r="S435" s="16"/>
      <c r="T435" s="16"/>
      <c r="U435" s="16"/>
      <c r="V435" s="16"/>
      <c r="W435" s="16"/>
    </row>
    <row r="436" ht="18.75" customHeight="1" spans="1:23">
      <c r="A436" s="59" t="s">
        <v>93</v>
      </c>
      <c r="B436" s="8" t="s">
        <v>493</v>
      </c>
      <c r="C436" s="9" t="s">
        <v>249</v>
      </c>
      <c r="D436" s="8" t="s">
        <v>132</v>
      </c>
      <c r="E436" s="8" t="s">
        <v>133</v>
      </c>
      <c r="F436" s="8" t="s">
        <v>244</v>
      </c>
      <c r="G436" s="8" t="s">
        <v>245</v>
      </c>
      <c r="H436" s="16">
        <v>294000</v>
      </c>
      <c r="I436" s="16">
        <v>294000</v>
      </c>
      <c r="J436" s="16"/>
      <c r="K436" s="16"/>
      <c r="L436" s="16">
        <v>294000</v>
      </c>
      <c r="M436" s="16"/>
      <c r="N436" s="16"/>
      <c r="O436" s="16"/>
      <c r="P436" s="23"/>
      <c r="Q436" s="16"/>
      <c r="R436" s="16"/>
      <c r="S436" s="16"/>
      <c r="T436" s="16"/>
      <c r="U436" s="16"/>
      <c r="V436" s="16"/>
      <c r="W436" s="16"/>
    </row>
    <row r="437" ht="18.75" customHeight="1" spans="1:23">
      <c r="A437" s="59" t="s">
        <v>93</v>
      </c>
      <c r="B437" s="8" t="s">
        <v>493</v>
      </c>
      <c r="C437" s="9" t="s">
        <v>249</v>
      </c>
      <c r="D437" s="8" t="s">
        <v>132</v>
      </c>
      <c r="E437" s="8" t="s">
        <v>133</v>
      </c>
      <c r="F437" s="8" t="s">
        <v>244</v>
      </c>
      <c r="G437" s="8" t="s">
        <v>245</v>
      </c>
      <c r="H437" s="16">
        <v>186120</v>
      </c>
      <c r="I437" s="16">
        <v>186120</v>
      </c>
      <c r="J437" s="16"/>
      <c r="K437" s="16"/>
      <c r="L437" s="16">
        <v>186120</v>
      </c>
      <c r="M437" s="16"/>
      <c r="N437" s="16"/>
      <c r="O437" s="16"/>
      <c r="P437" s="23"/>
      <c r="Q437" s="16"/>
      <c r="R437" s="16"/>
      <c r="S437" s="16"/>
      <c r="T437" s="16"/>
      <c r="U437" s="16"/>
      <c r="V437" s="16"/>
      <c r="W437" s="16"/>
    </row>
    <row r="438" ht="18.75" customHeight="1" spans="1:23">
      <c r="A438" s="59" t="s">
        <v>93</v>
      </c>
      <c r="B438" s="8" t="s">
        <v>493</v>
      </c>
      <c r="C438" s="9" t="s">
        <v>249</v>
      </c>
      <c r="D438" s="8" t="s">
        <v>132</v>
      </c>
      <c r="E438" s="8" t="s">
        <v>133</v>
      </c>
      <c r="F438" s="8" t="s">
        <v>250</v>
      </c>
      <c r="G438" s="8" t="s">
        <v>251</v>
      </c>
      <c r="H438" s="16">
        <v>872880</v>
      </c>
      <c r="I438" s="16">
        <v>872880</v>
      </c>
      <c r="J438" s="16"/>
      <c r="K438" s="16"/>
      <c r="L438" s="16">
        <v>872880</v>
      </c>
      <c r="M438" s="16"/>
      <c r="N438" s="16"/>
      <c r="O438" s="16"/>
      <c r="P438" s="23"/>
      <c r="Q438" s="16"/>
      <c r="R438" s="16"/>
      <c r="S438" s="16"/>
      <c r="T438" s="16"/>
      <c r="U438" s="16"/>
      <c r="V438" s="16"/>
      <c r="W438" s="16"/>
    </row>
    <row r="439" ht="18.75" customHeight="1" spans="1:23">
      <c r="A439" s="59" t="s">
        <v>93</v>
      </c>
      <c r="B439" s="8" t="s">
        <v>493</v>
      </c>
      <c r="C439" s="9" t="s">
        <v>249</v>
      </c>
      <c r="D439" s="8" t="s">
        <v>132</v>
      </c>
      <c r="E439" s="8" t="s">
        <v>133</v>
      </c>
      <c r="F439" s="8" t="s">
        <v>250</v>
      </c>
      <c r="G439" s="8" t="s">
        <v>251</v>
      </c>
      <c r="H439" s="16">
        <v>1470000</v>
      </c>
      <c r="I439" s="16">
        <v>1470000</v>
      </c>
      <c r="J439" s="16"/>
      <c r="K439" s="16"/>
      <c r="L439" s="16">
        <v>1470000</v>
      </c>
      <c r="M439" s="16"/>
      <c r="N439" s="16"/>
      <c r="O439" s="16"/>
      <c r="P439" s="23"/>
      <c r="Q439" s="16"/>
      <c r="R439" s="16"/>
      <c r="S439" s="16"/>
      <c r="T439" s="16"/>
      <c r="U439" s="16"/>
      <c r="V439" s="16"/>
      <c r="W439" s="16"/>
    </row>
    <row r="440" ht="18.75" customHeight="1" spans="1:23">
      <c r="A440" s="59" t="s">
        <v>93</v>
      </c>
      <c r="B440" s="8" t="s">
        <v>494</v>
      </c>
      <c r="C440" s="9" t="s">
        <v>253</v>
      </c>
      <c r="D440" s="8" t="s">
        <v>132</v>
      </c>
      <c r="E440" s="8" t="s">
        <v>133</v>
      </c>
      <c r="F440" s="8" t="s">
        <v>254</v>
      </c>
      <c r="G440" s="8" t="s">
        <v>255</v>
      </c>
      <c r="H440" s="16">
        <v>68288.76</v>
      </c>
      <c r="I440" s="16">
        <v>68288.76</v>
      </c>
      <c r="J440" s="16"/>
      <c r="K440" s="16"/>
      <c r="L440" s="16">
        <v>68288.76</v>
      </c>
      <c r="M440" s="16"/>
      <c r="N440" s="16"/>
      <c r="O440" s="16"/>
      <c r="P440" s="23"/>
      <c r="Q440" s="16"/>
      <c r="R440" s="16"/>
      <c r="S440" s="16"/>
      <c r="T440" s="16"/>
      <c r="U440" s="16"/>
      <c r="V440" s="16"/>
      <c r="W440" s="16"/>
    </row>
    <row r="441" ht="18.75" customHeight="1" spans="1:23">
      <c r="A441" s="59" t="s">
        <v>93</v>
      </c>
      <c r="B441" s="8" t="s">
        <v>494</v>
      </c>
      <c r="C441" s="9" t="s">
        <v>253</v>
      </c>
      <c r="D441" s="8" t="s">
        <v>166</v>
      </c>
      <c r="E441" s="8" t="s">
        <v>167</v>
      </c>
      <c r="F441" s="8" t="s">
        <v>256</v>
      </c>
      <c r="G441" s="8" t="s">
        <v>257</v>
      </c>
      <c r="H441" s="16">
        <v>1092620.16</v>
      </c>
      <c r="I441" s="16">
        <v>1092620.16</v>
      </c>
      <c r="J441" s="16"/>
      <c r="K441" s="16"/>
      <c r="L441" s="16">
        <v>1092620.16</v>
      </c>
      <c r="M441" s="16"/>
      <c r="N441" s="16"/>
      <c r="O441" s="16"/>
      <c r="P441" s="23"/>
      <c r="Q441" s="16"/>
      <c r="R441" s="16"/>
      <c r="S441" s="16"/>
      <c r="T441" s="16"/>
      <c r="U441" s="16"/>
      <c r="V441" s="16"/>
      <c r="W441" s="16"/>
    </row>
    <row r="442" ht="18.75" customHeight="1" spans="1:23">
      <c r="A442" s="59" t="s">
        <v>93</v>
      </c>
      <c r="B442" s="8" t="s">
        <v>494</v>
      </c>
      <c r="C442" s="9" t="s">
        <v>253</v>
      </c>
      <c r="D442" s="8" t="s">
        <v>178</v>
      </c>
      <c r="E442" s="8" t="s">
        <v>179</v>
      </c>
      <c r="F442" s="8" t="s">
        <v>258</v>
      </c>
      <c r="G442" s="8" t="s">
        <v>259</v>
      </c>
      <c r="H442" s="16">
        <v>566796.71</v>
      </c>
      <c r="I442" s="16">
        <v>566796.71</v>
      </c>
      <c r="J442" s="16"/>
      <c r="K442" s="16"/>
      <c r="L442" s="16">
        <v>566796.71</v>
      </c>
      <c r="M442" s="16"/>
      <c r="N442" s="16"/>
      <c r="O442" s="16"/>
      <c r="P442" s="23"/>
      <c r="Q442" s="16"/>
      <c r="R442" s="16"/>
      <c r="S442" s="16"/>
      <c r="T442" s="16"/>
      <c r="U442" s="16"/>
      <c r="V442" s="16"/>
      <c r="W442" s="16"/>
    </row>
    <row r="443" ht="18.75" customHeight="1" spans="1:23">
      <c r="A443" s="59" t="s">
        <v>93</v>
      </c>
      <c r="B443" s="8" t="s">
        <v>494</v>
      </c>
      <c r="C443" s="9" t="s">
        <v>253</v>
      </c>
      <c r="D443" s="8" t="s">
        <v>180</v>
      </c>
      <c r="E443" s="8" t="s">
        <v>181</v>
      </c>
      <c r="F443" s="8" t="s">
        <v>260</v>
      </c>
      <c r="G443" s="8" t="s">
        <v>261</v>
      </c>
      <c r="H443" s="16">
        <v>112418.91</v>
      </c>
      <c r="I443" s="16">
        <v>112418.91</v>
      </c>
      <c r="J443" s="16"/>
      <c r="K443" s="16"/>
      <c r="L443" s="16">
        <v>112418.91</v>
      </c>
      <c r="M443" s="16"/>
      <c r="N443" s="16"/>
      <c r="O443" s="16"/>
      <c r="P443" s="23"/>
      <c r="Q443" s="16"/>
      <c r="R443" s="16"/>
      <c r="S443" s="16"/>
      <c r="T443" s="16"/>
      <c r="U443" s="16"/>
      <c r="V443" s="16"/>
      <c r="W443" s="16"/>
    </row>
    <row r="444" ht="18.75" customHeight="1" spans="1:23">
      <c r="A444" s="59" t="s">
        <v>93</v>
      </c>
      <c r="B444" s="8" t="s">
        <v>494</v>
      </c>
      <c r="C444" s="9" t="s">
        <v>253</v>
      </c>
      <c r="D444" s="8" t="s">
        <v>180</v>
      </c>
      <c r="E444" s="8" t="s">
        <v>181</v>
      </c>
      <c r="F444" s="8" t="s">
        <v>260</v>
      </c>
      <c r="G444" s="8" t="s">
        <v>261</v>
      </c>
      <c r="H444" s="16">
        <v>273837.93</v>
      </c>
      <c r="I444" s="16">
        <v>273837.93</v>
      </c>
      <c r="J444" s="16"/>
      <c r="K444" s="16"/>
      <c r="L444" s="16">
        <v>273837.93</v>
      </c>
      <c r="M444" s="16"/>
      <c r="N444" s="16"/>
      <c r="O444" s="16"/>
      <c r="P444" s="23"/>
      <c r="Q444" s="16"/>
      <c r="R444" s="16"/>
      <c r="S444" s="16"/>
      <c r="T444" s="16"/>
      <c r="U444" s="16"/>
      <c r="V444" s="16"/>
      <c r="W444" s="16"/>
    </row>
    <row r="445" ht="18.75" customHeight="1" spans="1:23">
      <c r="A445" s="59" t="s">
        <v>93</v>
      </c>
      <c r="B445" s="8" t="s">
        <v>494</v>
      </c>
      <c r="C445" s="9" t="s">
        <v>253</v>
      </c>
      <c r="D445" s="8" t="s">
        <v>182</v>
      </c>
      <c r="E445" s="8" t="s">
        <v>183</v>
      </c>
      <c r="F445" s="8" t="s">
        <v>254</v>
      </c>
      <c r="G445" s="8" t="s">
        <v>255</v>
      </c>
      <c r="H445" s="16">
        <v>21852.4</v>
      </c>
      <c r="I445" s="16">
        <v>21852.4</v>
      </c>
      <c r="J445" s="16"/>
      <c r="K445" s="16"/>
      <c r="L445" s="16">
        <v>21852.4</v>
      </c>
      <c r="M445" s="16"/>
      <c r="N445" s="16"/>
      <c r="O445" s="16"/>
      <c r="P445" s="23"/>
      <c r="Q445" s="16"/>
      <c r="R445" s="16"/>
      <c r="S445" s="16"/>
      <c r="T445" s="16"/>
      <c r="U445" s="16"/>
      <c r="V445" s="16"/>
      <c r="W445" s="16"/>
    </row>
    <row r="446" ht="18.75" customHeight="1" spans="1:23">
      <c r="A446" s="59" t="s">
        <v>93</v>
      </c>
      <c r="B446" s="8" t="s">
        <v>494</v>
      </c>
      <c r="C446" s="9" t="s">
        <v>253</v>
      </c>
      <c r="D446" s="8" t="s">
        <v>182</v>
      </c>
      <c r="E446" s="8" t="s">
        <v>183</v>
      </c>
      <c r="F446" s="8" t="s">
        <v>254</v>
      </c>
      <c r="G446" s="8" t="s">
        <v>255</v>
      </c>
      <c r="H446" s="16">
        <v>12355</v>
      </c>
      <c r="I446" s="16">
        <v>12355</v>
      </c>
      <c r="J446" s="16"/>
      <c r="K446" s="16"/>
      <c r="L446" s="16">
        <v>12355</v>
      </c>
      <c r="M446" s="16"/>
      <c r="N446" s="16"/>
      <c r="O446" s="16"/>
      <c r="P446" s="23"/>
      <c r="Q446" s="16"/>
      <c r="R446" s="16"/>
      <c r="S446" s="16"/>
      <c r="T446" s="16"/>
      <c r="U446" s="16"/>
      <c r="V446" s="16"/>
      <c r="W446" s="16"/>
    </row>
    <row r="447" ht="18.75" customHeight="1" spans="1:23">
      <c r="A447" s="59" t="s">
        <v>93</v>
      </c>
      <c r="B447" s="8" t="s">
        <v>494</v>
      </c>
      <c r="C447" s="9" t="s">
        <v>253</v>
      </c>
      <c r="D447" s="8" t="s">
        <v>182</v>
      </c>
      <c r="E447" s="8" t="s">
        <v>183</v>
      </c>
      <c r="F447" s="8" t="s">
        <v>254</v>
      </c>
      <c r="G447" s="8" t="s">
        <v>255</v>
      </c>
      <c r="H447" s="16">
        <v>17297</v>
      </c>
      <c r="I447" s="16">
        <v>17297</v>
      </c>
      <c r="J447" s="16"/>
      <c r="K447" s="16"/>
      <c r="L447" s="16">
        <v>17297</v>
      </c>
      <c r="M447" s="16"/>
      <c r="N447" s="16"/>
      <c r="O447" s="16"/>
      <c r="P447" s="23"/>
      <c r="Q447" s="16"/>
      <c r="R447" s="16"/>
      <c r="S447" s="16"/>
      <c r="T447" s="16"/>
      <c r="U447" s="16"/>
      <c r="V447" s="16"/>
      <c r="W447" s="16"/>
    </row>
    <row r="448" ht="18.75" customHeight="1" spans="1:23">
      <c r="A448" s="59" t="s">
        <v>93</v>
      </c>
      <c r="B448" s="8" t="s">
        <v>495</v>
      </c>
      <c r="C448" s="9" t="s">
        <v>195</v>
      </c>
      <c r="D448" s="8" t="s">
        <v>194</v>
      </c>
      <c r="E448" s="8" t="s">
        <v>195</v>
      </c>
      <c r="F448" s="8" t="s">
        <v>263</v>
      </c>
      <c r="G448" s="8" t="s">
        <v>195</v>
      </c>
      <c r="H448" s="16">
        <v>766908</v>
      </c>
      <c r="I448" s="16">
        <v>766908</v>
      </c>
      <c r="J448" s="16"/>
      <c r="K448" s="16"/>
      <c r="L448" s="16">
        <v>766908</v>
      </c>
      <c r="M448" s="16"/>
      <c r="N448" s="16"/>
      <c r="O448" s="16"/>
      <c r="P448" s="23"/>
      <c r="Q448" s="16"/>
      <c r="R448" s="16"/>
      <c r="S448" s="16"/>
      <c r="T448" s="16"/>
      <c r="U448" s="16"/>
      <c r="V448" s="16"/>
      <c r="W448" s="16"/>
    </row>
    <row r="449" ht="18.75" customHeight="1" spans="1:23">
      <c r="A449" s="59" t="s">
        <v>93</v>
      </c>
      <c r="B449" s="8" t="s">
        <v>496</v>
      </c>
      <c r="C449" s="9" t="s">
        <v>265</v>
      </c>
      <c r="D449" s="8" t="s">
        <v>164</v>
      </c>
      <c r="E449" s="8" t="s">
        <v>165</v>
      </c>
      <c r="F449" s="8" t="s">
        <v>266</v>
      </c>
      <c r="G449" s="8" t="s">
        <v>267</v>
      </c>
      <c r="H449" s="16">
        <v>504000</v>
      </c>
      <c r="I449" s="16">
        <v>504000</v>
      </c>
      <c r="J449" s="16"/>
      <c r="K449" s="16"/>
      <c r="L449" s="16">
        <v>504000</v>
      </c>
      <c r="M449" s="16"/>
      <c r="N449" s="16"/>
      <c r="O449" s="16"/>
      <c r="P449" s="23"/>
      <c r="Q449" s="16"/>
      <c r="R449" s="16"/>
      <c r="S449" s="16"/>
      <c r="T449" s="16"/>
      <c r="U449" s="16"/>
      <c r="V449" s="16"/>
      <c r="W449" s="16"/>
    </row>
    <row r="450" ht="18.75" customHeight="1" spans="1:23">
      <c r="A450" s="59" t="s">
        <v>93</v>
      </c>
      <c r="B450" s="8" t="s">
        <v>497</v>
      </c>
      <c r="C450" s="9" t="s">
        <v>277</v>
      </c>
      <c r="D450" s="8" t="s">
        <v>132</v>
      </c>
      <c r="E450" s="8" t="s">
        <v>133</v>
      </c>
      <c r="F450" s="8" t="s">
        <v>278</v>
      </c>
      <c r="G450" s="8" t="s">
        <v>277</v>
      </c>
      <c r="H450" s="16">
        <v>29400</v>
      </c>
      <c r="I450" s="16">
        <v>29400</v>
      </c>
      <c r="J450" s="16"/>
      <c r="K450" s="16"/>
      <c r="L450" s="16">
        <v>29400</v>
      </c>
      <c r="M450" s="16"/>
      <c r="N450" s="16"/>
      <c r="O450" s="16"/>
      <c r="P450" s="23"/>
      <c r="Q450" s="16"/>
      <c r="R450" s="16"/>
      <c r="S450" s="16"/>
      <c r="T450" s="16"/>
      <c r="U450" s="16"/>
      <c r="V450" s="16"/>
      <c r="W450" s="16"/>
    </row>
    <row r="451" ht="18.75" customHeight="1" spans="1:23">
      <c r="A451" s="59" t="s">
        <v>93</v>
      </c>
      <c r="B451" s="8" t="s">
        <v>498</v>
      </c>
      <c r="C451" s="9" t="s">
        <v>302</v>
      </c>
      <c r="D451" s="8" t="s">
        <v>132</v>
      </c>
      <c r="E451" s="8" t="s">
        <v>133</v>
      </c>
      <c r="F451" s="8" t="s">
        <v>303</v>
      </c>
      <c r="G451" s="8" t="s">
        <v>304</v>
      </c>
      <c r="H451" s="16">
        <v>294000</v>
      </c>
      <c r="I451" s="16">
        <v>294000</v>
      </c>
      <c r="J451" s="16"/>
      <c r="K451" s="16"/>
      <c r="L451" s="16">
        <v>294000</v>
      </c>
      <c r="M451" s="16"/>
      <c r="N451" s="16"/>
      <c r="O451" s="16"/>
      <c r="P451" s="23"/>
      <c r="Q451" s="16"/>
      <c r="R451" s="16"/>
      <c r="S451" s="16"/>
      <c r="T451" s="16"/>
      <c r="U451" s="16"/>
      <c r="V451" s="16"/>
      <c r="W451" s="16"/>
    </row>
    <row r="452" ht="18.75" customHeight="1" spans="1:23">
      <c r="A452" s="59" t="s">
        <v>93</v>
      </c>
      <c r="B452" s="8" t="s">
        <v>499</v>
      </c>
      <c r="C452" s="9" t="s">
        <v>328</v>
      </c>
      <c r="D452" s="8" t="s">
        <v>130</v>
      </c>
      <c r="E452" s="8" t="s">
        <v>131</v>
      </c>
      <c r="F452" s="8" t="s">
        <v>303</v>
      </c>
      <c r="G452" s="8" t="s">
        <v>304</v>
      </c>
      <c r="H452" s="16">
        <v>37200</v>
      </c>
      <c r="I452" s="16">
        <v>37200</v>
      </c>
      <c r="J452" s="16"/>
      <c r="K452" s="16"/>
      <c r="L452" s="16">
        <v>37200</v>
      </c>
      <c r="M452" s="16"/>
      <c r="N452" s="16"/>
      <c r="O452" s="16"/>
      <c r="P452" s="23"/>
      <c r="Q452" s="16"/>
      <c r="R452" s="16"/>
      <c r="S452" s="16"/>
      <c r="T452" s="16"/>
      <c r="U452" s="16"/>
      <c r="V452" s="16"/>
      <c r="W452" s="16"/>
    </row>
    <row r="453" ht="18.75" customHeight="1" spans="1:23">
      <c r="A453" s="59" t="s">
        <v>93</v>
      </c>
      <c r="B453" s="8" t="s">
        <v>499</v>
      </c>
      <c r="C453" s="9" t="s">
        <v>328</v>
      </c>
      <c r="D453" s="8" t="s">
        <v>132</v>
      </c>
      <c r="E453" s="8" t="s">
        <v>133</v>
      </c>
      <c r="F453" s="8" t="s">
        <v>303</v>
      </c>
      <c r="G453" s="8" t="s">
        <v>304</v>
      </c>
      <c r="H453" s="16">
        <v>18600</v>
      </c>
      <c r="I453" s="16">
        <v>18600</v>
      </c>
      <c r="J453" s="16"/>
      <c r="K453" s="16"/>
      <c r="L453" s="16">
        <v>18600</v>
      </c>
      <c r="M453" s="16"/>
      <c r="N453" s="16"/>
      <c r="O453" s="16"/>
      <c r="P453" s="23"/>
      <c r="Q453" s="16"/>
      <c r="R453" s="16"/>
      <c r="S453" s="16"/>
      <c r="T453" s="16"/>
      <c r="U453" s="16"/>
      <c r="V453" s="16"/>
      <c r="W453" s="16"/>
    </row>
    <row r="454" ht="18.75" customHeight="1" spans="1:23">
      <c r="A454" s="59" t="s">
        <v>93</v>
      </c>
      <c r="B454" s="8" t="s">
        <v>500</v>
      </c>
      <c r="C454" s="9" t="s">
        <v>300</v>
      </c>
      <c r="D454" s="8" t="s">
        <v>132</v>
      </c>
      <c r="E454" s="8" t="s">
        <v>133</v>
      </c>
      <c r="F454" s="8" t="s">
        <v>250</v>
      </c>
      <c r="G454" s="8" t="s">
        <v>251</v>
      </c>
      <c r="H454" s="16">
        <v>646800</v>
      </c>
      <c r="I454" s="16">
        <v>646800</v>
      </c>
      <c r="J454" s="16"/>
      <c r="K454" s="16"/>
      <c r="L454" s="16">
        <v>646800</v>
      </c>
      <c r="M454" s="16"/>
      <c r="N454" s="16"/>
      <c r="O454" s="16"/>
      <c r="P454" s="23"/>
      <c r="Q454" s="16"/>
      <c r="R454" s="16"/>
      <c r="S454" s="16"/>
      <c r="T454" s="16"/>
      <c r="U454" s="16"/>
      <c r="V454" s="16"/>
      <c r="W454" s="16"/>
    </row>
    <row r="455" ht="18.75" customHeight="1" spans="1:23">
      <c r="A455" s="59" t="s">
        <v>93</v>
      </c>
      <c r="B455" s="8" t="s">
        <v>500</v>
      </c>
      <c r="C455" s="9" t="s">
        <v>300</v>
      </c>
      <c r="D455" s="8" t="s">
        <v>132</v>
      </c>
      <c r="E455" s="8" t="s">
        <v>133</v>
      </c>
      <c r="F455" s="8" t="s">
        <v>250</v>
      </c>
      <c r="G455" s="8" t="s">
        <v>251</v>
      </c>
      <c r="H455" s="16">
        <v>235200</v>
      </c>
      <c r="I455" s="16">
        <v>235200</v>
      </c>
      <c r="J455" s="16"/>
      <c r="K455" s="16"/>
      <c r="L455" s="16">
        <v>235200</v>
      </c>
      <c r="M455" s="16"/>
      <c r="N455" s="16"/>
      <c r="O455" s="16"/>
      <c r="P455" s="23"/>
      <c r="Q455" s="16"/>
      <c r="R455" s="16"/>
      <c r="S455" s="16"/>
      <c r="T455" s="16"/>
      <c r="U455" s="16"/>
      <c r="V455" s="16"/>
      <c r="W455" s="16"/>
    </row>
    <row r="456" ht="18.75" customHeight="1" spans="1:23">
      <c r="A456" s="59" t="s">
        <v>93</v>
      </c>
      <c r="B456" s="8" t="s">
        <v>501</v>
      </c>
      <c r="C456" s="9" t="s">
        <v>308</v>
      </c>
      <c r="D456" s="8" t="s">
        <v>132</v>
      </c>
      <c r="E456" s="8" t="s">
        <v>133</v>
      </c>
      <c r="F456" s="8" t="s">
        <v>291</v>
      </c>
      <c r="G456" s="8" t="s">
        <v>292</v>
      </c>
      <c r="H456" s="16">
        <v>63700</v>
      </c>
      <c r="I456" s="16">
        <v>63700</v>
      </c>
      <c r="J456" s="16"/>
      <c r="K456" s="16"/>
      <c r="L456" s="16">
        <v>63700</v>
      </c>
      <c r="M456" s="16"/>
      <c r="N456" s="16"/>
      <c r="O456" s="16"/>
      <c r="P456" s="23"/>
      <c r="Q456" s="16"/>
      <c r="R456" s="16"/>
      <c r="S456" s="16"/>
      <c r="T456" s="16"/>
      <c r="U456" s="16"/>
      <c r="V456" s="16"/>
      <c r="W456" s="16"/>
    </row>
    <row r="457" ht="18.75" customHeight="1" spans="1:23">
      <c r="A457" s="59" t="s">
        <v>93</v>
      </c>
      <c r="B457" s="8" t="s">
        <v>502</v>
      </c>
      <c r="C457" s="9" t="s">
        <v>503</v>
      </c>
      <c r="D457" s="8" t="s">
        <v>130</v>
      </c>
      <c r="E457" s="8" t="s">
        <v>131</v>
      </c>
      <c r="F457" s="8" t="s">
        <v>303</v>
      </c>
      <c r="G457" s="8" t="s">
        <v>304</v>
      </c>
      <c r="H457" s="16">
        <v>329000</v>
      </c>
      <c r="I457" s="16">
        <v>329000</v>
      </c>
      <c r="J457" s="16"/>
      <c r="K457" s="16"/>
      <c r="L457" s="16">
        <v>329000</v>
      </c>
      <c r="M457" s="16"/>
      <c r="N457" s="16"/>
      <c r="O457" s="16"/>
      <c r="P457" s="23"/>
      <c r="Q457" s="16"/>
      <c r="R457" s="16"/>
      <c r="S457" s="16"/>
      <c r="T457" s="16"/>
      <c r="U457" s="16"/>
      <c r="V457" s="16"/>
      <c r="W457" s="16"/>
    </row>
    <row r="458" ht="18.75" customHeight="1" spans="1:23">
      <c r="A458" s="59" t="s">
        <v>95</v>
      </c>
      <c r="B458" s="8" t="s">
        <v>504</v>
      </c>
      <c r="C458" s="9" t="s">
        <v>249</v>
      </c>
      <c r="D458" s="8" t="s">
        <v>132</v>
      </c>
      <c r="E458" s="8" t="s">
        <v>133</v>
      </c>
      <c r="F458" s="8" t="s">
        <v>242</v>
      </c>
      <c r="G458" s="8" t="s">
        <v>243</v>
      </c>
      <c r="H458" s="16">
        <v>3011112</v>
      </c>
      <c r="I458" s="16">
        <v>3011112</v>
      </c>
      <c r="J458" s="16"/>
      <c r="K458" s="16"/>
      <c r="L458" s="16">
        <v>3011112</v>
      </c>
      <c r="M458" s="16"/>
      <c r="N458" s="16"/>
      <c r="O458" s="16"/>
      <c r="P458" s="23"/>
      <c r="Q458" s="16"/>
      <c r="R458" s="16"/>
      <c r="S458" s="16"/>
      <c r="T458" s="16"/>
      <c r="U458" s="16"/>
      <c r="V458" s="16"/>
      <c r="W458" s="16"/>
    </row>
    <row r="459" ht="18.75" customHeight="1" spans="1:23">
      <c r="A459" s="59" t="s">
        <v>95</v>
      </c>
      <c r="B459" s="8" t="s">
        <v>504</v>
      </c>
      <c r="C459" s="9" t="s">
        <v>249</v>
      </c>
      <c r="D459" s="8" t="s">
        <v>132</v>
      </c>
      <c r="E459" s="8" t="s">
        <v>133</v>
      </c>
      <c r="F459" s="8" t="s">
        <v>244</v>
      </c>
      <c r="G459" s="8" t="s">
        <v>245</v>
      </c>
      <c r="H459" s="16">
        <v>169368</v>
      </c>
      <c r="I459" s="16">
        <v>169368</v>
      </c>
      <c r="J459" s="16"/>
      <c r="K459" s="16"/>
      <c r="L459" s="16">
        <v>169368</v>
      </c>
      <c r="M459" s="16"/>
      <c r="N459" s="16"/>
      <c r="O459" s="16"/>
      <c r="P459" s="23"/>
      <c r="Q459" s="16"/>
      <c r="R459" s="16"/>
      <c r="S459" s="16"/>
      <c r="T459" s="16"/>
      <c r="U459" s="16"/>
      <c r="V459" s="16"/>
      <c r="W459" s="16"/>
    </row>
    <row r="460" ht="18.75" customHeight="1" spans="1:23">
      <c r="A460" s="59" t="s">
        <v>95</v>
      </c>
      <c r="B460" s="8" t="s">
        <v>504</v>
      </c>
      <c r="C460" s="9" t="s">
        <v>249</v>
      </c>
      <c r="D460" s="8" t="s">
        <v>132</v>
      </c>
      <c r="E460" s="8" t="s">
        <v>133</v>
      </c>
      <c r="F460" s="8" t="s">
        <v>244</v>
      </c>
      <c r="G460" s="8" t="s">
        <v>245</v>
      </c>
      <c r="H460" s="16">
        <v>276000</v>
      </c>
      <c r="I460" s="16">
        <v>276000</v>
      </c>
      <c r="J460" s="16"/>
      <c r="K460" s="16"/>
      <c r="L460" s="16">
        <v>276000</v>
      </c>
      <c r="M460" s="16"/>
      <c r="N460" s="16"/>
      <c r="O460" s="16"/>
      <c r="P460" s="23"/>
      <c r="Q460" s="16"/>
      <c r="R460" s="16"/>
      <c r="S460" s="16"/>
      <c r="T460" s="16"/>
      <c r="U460" s="16"/>
      <c r="V460" s="16"/>
      <c r="W460" s="16"/>
    </row>
    <row r="461" ht="18.75" customHeight="1" spans="1:23">
      <c r="A461" s="59" t="s">
        <v>95</v>
      </c>
      <c r="B461" s="8" t="s">
        <v>504</v>
      </c>
      <c r="C461" s="9" t="s">
        <v>249</v>
      </c>
      <c r="D461" s="8" t="s">
        <v>132</v>
      </c>
      <c r="E461" s="8" t="s">
        <v>133</v>
      </c>
      <c r="F461" s="8" t="s">
        <v>250</v>
      </c>
      <c r="G461" s="8" t="s">
        <v>251</v>
      </c>
      <c r="H461" s="16">
        <v>805920</v>
      </c>
      <c r="I461" s="16">
        <v>805920</v>
      </c>
      <c r="J461" s="16"/>
      <c r="K461" s="16"/>
      <c r="L461" s="16">
        <v>805920</v>
      </c>
      <c r="M461" s="16"/>
      <c r="N461" s="16"/>
      <c r="O461" s="16"/>
      <c r="P461" s="23"/>
      <c r="Q461" s="16"/>
      <c r="R461" s="16"/>
      <c r="S461" s="16"/>
      <c r="T461" s="16"/>
      <c r="U461" s="16"/>
      <c r="V461" s="16"/>
      <c r="W461" s="16"/>
    </row>
    <row r="462" ht="18.75" customHeight="1" spans="1:23">
      <c r="A462" s="59" t="s">
        <v>95</v>
      </c>
      <c r="B462" s="8" t="s">
        <v>504</v>
      </c>
      <c r="C462" s="9" t="s">
        <v>249</v>
      </c>
      <c r="D462" s="8" t="s">
        <v>132</v>
      </c>
      <c r="E462" s="8" t="s">
        <v>133</v>
      </c>
      <c r="F462" s="8" t="s">
        <v>250</v>
      </c>
      <c r="G462" s="8" t="s">
        <v>251</v>
      </c>
      <c r="H462" s="16">
        <v>1380000</v>
      </c>
      <c r="I462" s="16">
        <v>1380000</v>
      </c>
      <c r="J462" s="16"/>
      <c r="K462" s="16"/>
      <c r="L462" s="16">
        <v>1380000</v>
      </c>
      <c r="M462" s="16"/>
      <c r="N462" s="16"/>
      <c r="O462" s="16"/>
      <c r="P462" s="23"/>
      <c r="Q462" s="16"/>
      <c r="R462" s="16"/>
      <c r="S462" s="16"/>
      <c r="T462" s="16"/>
      <c r="U462" s="16"/>
      <c r="V462" s="16"/>
      <c r="W462" s="16"/>
    </row>
    <row r="463" ht="18.75" customHeight="1" spans="1:23">
      <c r="A463" s="59" t="s">
        <v>95</v>
      </c>
      <c r="B463" s="8" t="s">
        <v>505</v>
      </c>
      <c r="C463" s="9" t="s">
        <v>253</v>
      </c>
      <c r="D463" s="8" t="s">
        <v>132</v>
      </c>
      <c r="E463" s="8" t="s">
        <v>133</v>
      </c>
      <c r="F463" s="8" t="s">
        <v>254</v>
      </c>
      <c r="G463" s="8" t="s">
        <v>255</v>
      </c>
      <c r="H463" s="16">
        <v>61944</v>
      </c>
      <c r="I463" s="16">
        <v>61944</v>
      </c>
      <c r="J463" s="16"/>
      <c r="K463" s="16"/>
      <c r="L463" s="16">
        <v>61944</v>
      </c>
      <c r="M463" s="16"/>
      <c r="N463" s="16"/>
      <c r="O463" s="16"/>
      <c r="P463" s="23"/>
      <c r="Q463" s="16"/>
      <c r="R463" s="16"/>
      <c r="S463" s="16"/>
      <c r="T463" s="16"/>
      <c r="U463" s="16"/>
      <c r="V463" s="16"/>
      <c r="W463" s="16"/>
    </row>
    <row r="464" ht="18.75" customHeight="1" spans="1:23">
      <c r="A464" s="59" t="s">
        <v>95</v>
      </c>
      <c r="B464" s="8" t="s">
        <v>505</v>
      </c>
      <c r="C464" s="9" t="s">
        <v>253</v>
      </c>
      <c r="D464" s="8" t="s">
        <v>166</v>
      </c>
      <c r="E464" s="8" t="s">
        <v>167</v>
      </c>
      <c r="F464" s="8" t="s">
        <v>256</v>
      </c>
      <c r="G464" s="8" t="s">
        <v>257</v>
      </c>
      <c r="H464" s="16">
        <v>991104</v>
      </c>
      <c r="I464" s="16">
        <v>991104</v>
      </c>
      <c r="J464" s="16"/>
      <c r="K464" s="16"/>
      <c r="L464" s="16">
        <v>991104</v>
      </c>
      <c r="M464" s="16"/>
      <c r="N464" s="16"/>
      <c r="O464" s="16"/>
      <c r="P464" s="23"/>
      <c r="Q464" s="16"/>
      <c r="R464" s="16"/>
      <c r="S464" s="16"/>
      <c r="T464" s="16"/>
      <c r="U464" s="16"/>
      <c r="V464" s="16"/>
      <c r="W464" s="16"/>
    </row>
    <row r="465" ht="18.75" customHeight="1" spans="1:23">
      <c r="A465" s="59" t="s">
        <v>95</v>
      </c>
      <c r="B465" s="8" t="s">
        <v>505</v>
      </c>
      <c r="C465" s="9" t="s">
        <v>253</v>
      </c>
      <c r="D465" s="8" t="s">
        <v>178</v>
      </c>
      <c r="E465" s="8" t="s">
        <v>179</v>
      </c>
      <c r="F465" s="8" t="s">
        <v>258</v>
      </c>
      <c r="G465" s="8" t="s">
        <v>259</v>
      </c>
      <c r="H465" s="16">
        <v>514135.2</v>
      </c>
      <c r="I465" s="16">
        <v>514135.2</v>
      </c>
      <c r="J465" s="16"/>
      <c r="K465" s="16"/>
      <c r="L465" s="16">
        <v>514135.2</v>
      </c>
      <c r="M465" s="16"/>
      <c r="N465" s="16"/>
      <c r="O465" s="16"/>
      <c r="P465" s="23"/>
      <c r="Q465" s="16"/>
      <c r="R465" s="16"/>
      <c r="S465" s="16"/>
      <c r="T465" s="16"/>
      <c r="U465" s="16"/>
      <c r="V465" s="16"/>
      <c r="W465" s="16"/>
    </row>
    <row r="466" ht="18.75" customHeight="1" spans="1:23">
      <c r="A466" s="59" t="s">
        <v>95</v>
      </c>
      <c r="B466" s="8" t="s">
        <v>505</v>
      </c>
      <c r="C466" s="9" t="s">
        <v>253</v>
      </c>
      <c r="D466" s="8" t="s">
        <v>180</v>
      </c>
      <c r="E466" s="8" t="s">
        <v>181</v>
      </c>
      <c r="F466" s="8" t="s">
        <v>260</v>
      </c>
      <c r="G466" s="8" t="s">
        <v>261</v>
      </c>
      <c r="H466" s="16">
        <v>248395.44</v>
      </c>
      <c r="I466" s="16">
        <v>248395.44</v>
      </c>
      <c r="J466" s="16"/>
      <c r="K466" s="16"/>
      <c r="L466" s="16">
        <v>248395.44</v>
      </c>
      <c r="M466" s="16"/>
      <c r="N466" s="16"/>
      <c r="O466" s="16"/>
      <c r="P466" s="23"/>
      <c r="Q466" s="16"/>
      <c r="R466" s="16"/>
      <c r="S466" s="16"/>
      <c r="T466" s="16"/>
      <c r="U466" s="16"/>
      <c r="V466" s="16"/>
      <c r="W466" s="16"/>
    </row>
    <row r="467" ht="18.75" customHeight="1" spans="1:23">
      <c r="A467" s="59" t="s">
        <v>95</v>
      </c>
      <c r="B467" s="8" t="s">
        <v>505</v>
      </c>
      <c r="C467" s="9" t="s">
        <v>253</v>
      </c>
      <c r="D467" s="8" t="s">
        <v>180</v>
      </c>
      <c r="E467" s="8" t="s">
        <v>181</v>
      </c>
      <c r="F467" s="8" t="s">
        <v>260</v>
      </c>
      <c r="G467" s="8" t="s">
        <v>261</v>
      </c>
      <c r="H467" s="16">
        <v>110547.69</v>
      </c>
      <c r="I467" s="16">
        <v>110547.69</v>
      </c>
      <c r="J467" s="16"/>
      <c r="K467" s="16"/>
      <c r="L467" s="16">
        <v>110547.69</v>
      </c>
      <c r="M467" s="16"/>
      <c r="N467" s="16"/>
      <c r="O467" s="16"/>
      <c r="P467" s="23"/>
      <c r="Q467" s="16"/>
      <c r="R467" s="16"/>
      <c r="S467" s="16"/>
      <c r="T467" s="16"/>
      <c r="U467" s="16"/>
      <c r="V467" s="16"/>
      <c r="W467" s="16"/>
    </row>
    <row r="468" ht="18.75" customHeight="1" spans="1:23">
      <c r="A468" s="59" t="s">
        <v>95</v>
      </c>
      <c r="B468" s="8" t="s">
        <v>505</v>
      </c>
      <c r="C468" s="9" t="s">
        <v>253</v>
      </c>
      <c r="D468" s="8" t="s">
        <v>182</v>
      </c>
      <c r="E468" s="8" t="s">
        <v>183</v>
      </c>
      <c r="F468" s="8" t="s">
        <v>254</v>
      </c>
      <c r="G468" s="8" t="s">
        <v>255</v>
      </c>
      <c r="H468" s="16">
        <v>19822.08</v>
      </c>
      <c r="I468" s="16">
        <v>19822.08</v>
      </c>
      <c r="J468" s="16"/>
      <c r="K468" s="16"/>
      <c r="L468" s="16">
        <v>19822.08</v>
      </c>
      <c r="M468" s="16"/>
      <c r="N468" s="16"/>
      <c r="O468" s="16"/>
      <c r="P468" s="23"/>
      <c r="Q468" s="16"/>
      <c r="R468" s="16"/>
      <c r="S468" s="16"/>
      <c r="T468" s="16"/>
      <c r="U468" s="16"/>
      <c r="V468" s="16"/>
      <c r="W468" s="16"/>
    </row>
    <row r="469" ht="18.75" customHeight="1" spans="1:23">
      <c r="A469" s="59" t="s">
        <v>95</v>
      </c>
      <c r="B469" s="8" t="s">
        <v>505</v>
      </c>
      <c r="C469" s="9" t="s">
        <v>253</v>
      </c>
      <c r="D469" s="8" t="s">
        <v>182</v>
      </c>
      <c r="E469" s="8" t="s">
        <v>183</v>
      </c>
      <c r="F469" s="8" t="s">
        <v>254</v>
      </c>
      <c r="G469" s="8" t="s">
        <v>255</v>
      </c>
      <c r="H469" s="16">
        <v>12355</v>
      </c>
      <c r="I469" s="16">
        <v>12355</v>
      </c>
      <c r="J469" s="16"/>
      <c r="K469" s="16"/>
      <c r="L469" s="16">
        <v>12355</v>
      </c>
      <c r="M469" s="16"/>
      <c r="N469" s="16"/>
      <c r="O469" s="16"/>
      <c r="P469" s="23"/>
      <c r="Q469" s="16"/>
      <c r="R469" s="16"/>
      <c r="S469" s="16"/>
      <c r="T469" s="16"/>
      <c r="U469" s="16"/>
      <c r="V469" s="16"/>
      <c r="W469" s="16"/>
    </row>
    <row r="470" ht="18.75" customHeight="1" spans="1:23">
      <c r="A470" s="59" t="s">
        <v>95</v>
      </c>
      <c r="B470" s="8" t="s">
        <v>505</v>
      </c>
      <c r="C470" s="9" t="s">
        <v>253</v>
      </c>
      <c r="D470" s="8" t="s">
        <v>182</v>
      </c>
      <c r="E470" s="8" t="s">
        <v>183</v>
      </c>
      <c r="F470" s="8" t="s">
        <v>254</v>
      </c>
      <c r="G470" s="8" t="s">
        <v>255</v>
      </c>
      <c r="H470" s="16">
        <v>16238</v>
      </c>
      <c r="I470" s="16">
        <v>16238</v>
      </c>
      <c r="J470" s="16"/>
      <c r="K470" s="16"/>
      <c r="L470" s="16">
        <v>16238</v>
      </c>
      <c r="M470" s="16"/>
      <c r="N470" s="16"/>
      <c r="O470" s="16"/>
      <c r="P470" s="23"/>
      <c r="Q470" s="16"/>
      <c r="R470" s="16"/>
      <c r="S470" s="16"/>
      <c r="T470" s="16"/>
      <c r="U470" s="16"/>
      <c r="V470" s="16"/>
      <c r="W470" s="16"/>
    </row>
    <row r="471" ht="18.75" customHeight="1" spans="1:23">
      <c r="A471" s="59" t="s">
        <v>95</v>
      </c>
      <c r="B471" s="8" t="s">
        <v>506</v>
      </c>
      <c r="C471" s="9" t="s">
        <v>195</v>
      </c>
      <c r="D471" s="8" t="s">
        <v>194</v>
      </c>
      <c r="E471" s="8" t="s">
        <v>195</v>
      </c>
      <c r="F471" s="8" t="s">
        <v>263</v>
      </c>
      <c r="G471" s="8" t="s">
        <v>195</v>
      </c>
      <c r="H471" s="16">
        <v>697080</v>
      </c>
      <c r="I471" s="16">
        <v>697080</v>
      </c>
      <c r="J471" s="16"/>
      <c r="K471" s="16"/>
      <c r="L471" s="16">
        <v>697080</v>
      </c>
      <c r="M471" s="16"/>
      <c r="N471" s="16"/>
      <c r="O471" s="16"/>
      <c r="P471" s="23"/>
      <c r="Q471" s="16"/>
      <c r="R471" s="16"/>
      <c r="S471" s="16"/>
      <c r="T471" s="16"/>
      <c r="U471" s="16"/>
      <c r="V471" s="16"/>
      <c r="W471" s="16"/>
    </row>
    <row r="472" ht="18.75" customHeight="1" spans="1:23">
      <c r="A472" s="59" t="s">
        <v>95</v>
      </c>
      <c r="B472" s="8" t="s">
        <v>507</v>
      </c>
      <c r="C472" s="9" t="s">
        <v>265</v>
      </c>
      <c r="D472" s="8" t="s">
        <v>164</v>
      </c>
      <c r="E472" s="8" t="s">
        <v>165</v>
      </c>
      <c r="F472" s="8" t="s">
        <v>266</v>
      </c>
      <c r="G472" s="8" t="s">
        <v>267</v>
      </c>
      <c r="H472" s="16">
        <v>504000</v>
      </c>
      <c r="I472" s="16">
        <v>504000</v>
      </c>
      <c r="J472" s="16"/>
      <c r="K472" s="16"/>
      <c r="L472" s="16">
        <v>504000</v>
      </c>
      <c r="M472" s="16"/>
      <c r="N472" s="16"/>
      <c r="O472" s="16"/>
      <c r="P472" s="23"/>
      <c r="Q472" s="16"/>
      <c r="R472" s="16"/>
      <c r="S472" s="16"/>
      <c r="T472" s="16"/>
      <c r="U472" s="16"/>
      <c r="V472" s="16"/>
      <c r="W472" s="16"/>
    </row>
    <row r="473" ht="18.75" customHeight="1" spans="1:23">
      <c r="A473" s="59" t="s">
        <v>95</v>
      </c>
      <c r="B473" s="8" t="s">
        <v>508</v>
      </c>
      <c r="C473" s="9" t="s">
        <v>277</v>
      </c>
      <c r="D473" s="8" t="s">
        <v>132</v>
      </c>
      <c r="E473" s="8" t="s">
        <v>133</v>
      </c>
      <c r="F473" s="8" t="s">
        <v>278</v>
      </c>
      <c r="G473" s="8" t="s">
        <v>277</v>
      </c>
      <c r="H473" s="16">
        <v>27600</v>
      </c>
      <c r="I473" s="16">
        <v>27600</v>
      </c>
      <c r="J473" s="16"/>
      <c r="K473" s="16"/>
      <c r="L473" s="16">
        <v>27600</v>
      </c>
      <c r="M473" s="16"/>
      <c r="N473" s="16"/>
      <c r="O473" s="16"/>
      <c r="P473" s="23"/>
      <c r="Q473" s="16"/>
      <c r="R473" s="16"/>
      <c r="S473" s="16"/>
      <c r="T473" s="16"/>
      <c r="U473" s="16"/>
      <c r="V473" s="16"/>
      <c r="W473" s="16"/>
    </row>
    <row r="474" ht="18.75" customHeight="1" spans="1:23">
      <c r="A474" s="59" t="s">
        <v>95</v>
      </c>
      <c r="B474" s="8" t="s">
        <v>509</v>
      </c>
      <c r="C474" s="9" t="s">
        <v>300</v>
      </c>
      <c r="D474" s="8" t="s">
        <v>132</v>
      </c>
      <c r="E474" s="8" t="s">
        <v>133</v>
      </c>
      <c r="F474" s="8" t="s">
        <v>250</v>
      </c>
      <c r="G474" s="8" t="s">
        <v>251</v>
      </c>
      <c r="H474" s="16">
        <v>607200</v>
      </c>
      <c r="I474" s="16">
        <v>607200</v>
      </c>
      <c r="J474" s="16"/>
      <c r="K474" s="16"/>
      <c r="L474" s="16">
        <v>607200</v>
      </c>
      <c r="M474" s="16"/>
      <c r="N474" s="16"/>
      <c r="O474" s="16"/>
      <c r="P474" s="23"/>
      <c r="Q474" s="16"/>
      <c r="R474" s="16"/>
      <c r="S474" s="16"/>
      <c r="T474" s="16"/>
      <c r="U474" s="16"/>
      <c r="V474" s="16"/>
      <c r="W474" s="16"/>
    </row>
    <row r="475" ht="18.75" customHeight="1" spans="1:23">
      <c r="A475" s="59" t="s">
        <v>95</v>
      </c>
      <c r="B475" s="8" t="s">
        <v>509</v>
      </c>
      <c r="C475" s="9" t="s">
        <v>300</v>
      </c>
      <c r="D475" s="8" t="s">
        <v>132</v>
      </c>
      <c r="E475" s="8" t="s">
        <v>133</v>
      </c>
      <c r="F475" s="8" t="s">
        <v>250</v>
      </c>
      <c r="G475" s="8" t="s">
        <v>251</v>
      </c>
      <c r="H475" s="16">
        <v>220800</v>
      </c>
      <c r="I475" s="16">
        <v>220800</v>
      </c>
      <c r="J475" s="16"/>
      <c r="K475" s="16"/>
      <c r="L475" s="16">
        <v>220800</v>
      </c>
      <c r="M475" s="16"/>
      <c r="N475" s="16"/>
      <c r="O475" s="16"/>
      <c r="P475" s="23"/>
      <c r="Q475" s="16"/>
      <c r="R475" s="16"/>
      <c r="S475" s="16"/>
      <c r="T475" s="16"/>
      <c r="U475" s="16"/>
      <c r="V475" s="16"/>
      <c r="W475" s="16"/>
    </row>
    <row r="476" ht="18.75" customHeight="1" spans="1:23">
      <c r="A476" s="59" t="s">
        <v>95</v>
      </c>
      <c r="B476" s="8" t="s">
        <v>510</v>
      </c>
      <c r="C476" s="9" t="s">
        <v>302</v>
      </c>
      <c r="D476" s="8" t="s">
        <v>132</v>
      </c>
      <c r="E476" s="8" t="s">
        <v>133</v>
      </c>
      <c r="F476" s="8" t="s">
        <v>303</v>
      </c>
      <c r="G476" s="8" t="s">
        <v>304</v>
      </c>
      <c r="H476" s="16">
        <v>276000</v>
      </c>
      <c r="I476" s="16">
        <v>276000</v>
      </c>
      <c r="J476" s="16"/>
      <c r="K476" s="16"/>
      <c r="L476" s="16">
        <v>276000</v>
      </c>
      <c r="M476" s="16"/>
      <c r="N476" s="16"/>
      <c r="O476" s="16"/>
      <c r="P476" s="23"/>
      <c r="Q476" s="16"/>
      <c r="R476" s="16"/>
      <c r="S476" s="16"/>
      <c r="T476" s="16"/>
      <c r="U476" s="16"/>
      <c r="V476" s="16"/>
      <c r="W476" s="16"/>
    </row>
    <row r="477" ht="18.75" customHeight="1" spans="1:23">
      <c r="A477" s="59" t="s">
        <v>95</v>
      </c>
      <c r="B477" s="8" t="s">
        <v>511</v>
      </c>
      <c r="C477" s="9" t="s">
        <v>328</v>
      </c>
      <c r="D477" s="8" t="s">
        <v>130</v>
      </c>
      <c r="E477" s="8" t="s">
        <v>131</v>
      </c>
      <c r="F477" s="8" t="s">
        <v>303</v>
      </c>
      <c r="G477" s="8" t="s">
        <v>304</v>
      </c>
      <c r="H477" s="16">
        <v>37200</v>
      </c>
      <c r="I477" s="16">
        <v>37200</v>
      </c>
      <c r="J477" s="16"/>
      <c r="K477" s="16"/>
      <c r="L477" s="16">
        <v>37200</v>
      </c>
      <c r="M477" s="16"/>
      <c r="N477" s="16"/>
      <c r="O477" s="16"/>
      <c r="P477" s="23"/>
      <c r="Q477" s="16"/>
      <c r="R477" s="16"/>
      <c r="S477" s="16"/>
      <c r="T477" s="16"/>
      <c r="U477" s="16"/>
      <c r="V477" s="16"/>
      <c r="W477" s="16"/>
    </row>
    <row r="478" ht="18.75" customHeight="1" spans="1:23">
      <c r="A478" s="59" t="s">
        <v>95</v>
      </c>
      <c r="B478" s="8" t="s">
        <v>511</v>
      </c>
      <c r="C478" s="9" t="s">
        <v>328</v>
      </c>
      <c r="D478" s="8" t="s">
        <v>132</v>
      </c>
      <c r="E478" s="8" t="s">
        <v>133</v>
      </c>
      <c r="F478" s="8" t="s">
        <v>303</v>
      </c>
      <c r="G478" s="8" t="s">
        <v>304</v>
      </c>
      <c r="H478" s="16">
        <v>37200</v>
      </c>
      <c r="I478" s="16">
        <v>37200</v>
      </c>
      <c r="J478" s="16"/>
      <c r="K478" s="16"/>
      <c r="L478" s="16">
        <v>37200</v>
      </c>
      <c r="M478" s="16"/>
      <c r="N478" s="16"/>
      <c r="O478" s="16"/>
      <c r="P478" s="23"/>
      <c r="Q478" s="16"/>
      <c r="R478" s="16"/>
      <c r="S478" s="16"/>
      <c r="T478" s="16"/>
      <c r="U478" s="16"/>
      <c r="V478" s="16"/>
      <c r="W478" s="16"/>
    </row>
    <row r="479" ht="18.75" customHeight="1" spans="1:23">
      <c r="A479" s="59" t="s">
        <v>95</v>
      </c>
      <c r="B479" s="8" t="s">
        <v>512</v>
      </c>
      <c r="C479" s="9" t="s">
        <v>308</v>
      </c>
      <c r="D479" s="8" t="s">
        <v>132</v>
      </c>
      <c r="E479" s="8" t="s">
        <v>133</v>
      </c>
      <c r="F479" s="8" t="s">
        <v>291</v>
      </c>
      <c r="G479" s="8" t="s">
        <v>292</v>
      </c>
      <c r="H479" s="16">
        <v>59800</v>
      </c>
      <c r="I479" s="16">
        <v>59800</v>
      </c>
      <c r="J479" s="16"/>
      <c r="K479" s="16"/>
      <c r="L479" s="16">
        <v>59800</v>
      </c>
      <c r="M479" s="16"/>
      <c r="N479" s="16"/>
      <c r="O479" s="16"/>
      <c r="P479" s="23"/>
      <c r="Q479" s="16"/>
      <c r="R479" s="16"/>
      <c r="S479" s="16"/>
      <c r="T479" s="16"/>
      <c r="U479" s="16"/>
      <c r="V479" s="16"/>
      <c r="W479" s="16"/>
    </row>
    <row r="480" ht="18.75" customHeight="1" spans="1:23">
      <c r="A480" s="59" t="s">
        <v>95</v>
      </c>
      <c r="B480" s="8" t="s">
        <v>513</v>
      </c>
      <c r="C480" s="9" t="s">
        <v>514</v>
      </c>
      <c r="D480" s="8" t="s">
        <v>130</v>
      </c>
      <c r="E480" s="8" t="s">
        <v>131</v>
      </c>
      <c r="F480" s="8" t="s">
        <v>303</v>
      </c>
      <c r="G480" s="8" t="s">
        <v>304</v>
      </c>
      <c r="H480" s="16">
        <v>330000</v>
      </c>
      <c r="I480" s="16">
        <v>330000</v>
      </c>
      <c r="J480" s="16"/>
      <c r="K480" s="16"/>
      <c r="L480" s="16">
        <v>330000</v>
      </c>
      <c r="M480" s="16"/>
      <c r="N480" s="16"/>
      <c r="O480" s="16"/>
      <c r="P480" s="23"/>
      <c r="Q480" s="16"/>
      <c r="R480" s="16"/>
      <c r="S480" s="16"/>
      <c r="T480" s="16"/>
      <c r="U480" s="16"/>
      <c r="V480" s="16"/>
      <c r="W480" s="16"/>
    </row>
    <row r="481" ht="18.75" customHeight="1" spans="1:23">
      <c r="A481" s="59" t="s">
        <v>97</v>
      </c>
      <c r="B481" s="8" t="s">
        <v>515</v>
      </c>
      <c r="C481" s="9" t="s">
        <v>249</v>
      </c>
      <c r="D481" s="8" t="s">
        <v>132</v>
      </c>
      <c r="E481" s="8" t="s">
        <v>133</v>
      </c>
      <c r="F481" s="8" t="s">
        <v>242</v>
      </c>
      <c r="G481" s="8" t="s">
        <v>243</v>
      </c>
      <c r="H481" s="16">
        <v>12167952</v>
      </c>
      <c r="I481" s="16">
        <v>12167952</v>
      </c>
      <c r="J481" s="16"/>
      <c r="K481" s="16"/>
      <c r="L481" s="16">
        <v>12167952</v>
      </c>
      <c r="M481" s="16"/>
      <c r="N481" s="16"/>
      <c r="O481" s="16"/>
      <c r="P481" s="23"/>
      <c r="Q481" s="16"/>
      <c r="R481" s="16"/>
      <c r="S481" s="16"/>
      <c r="T481" s="16"/>
      <c r="U481" s="16"/>
      <c r="V481" s="16"/>
      <c r="W481" s="16"/>
    </row>
    <row r="482" ht="18.75" customHeight="1" spans="1:23">
      <c r="A482" s="59" t="s">
        <v>97</v>
      </c>
      <c r="B482" s="8" t="s">
        <v>515</v>
      </c>
      <c r="C482" s="9" t="s">
        <v>249</v>
      </c>
      <c r="D482" s="8" t="s">
        <v>132</v>
      </c>
      <c r="E482" s="8" t="s">
        <v>133</v>
      </c>
      <c r="F482" s="8" t="s">
        <v>244</v>
      </c>
      <c r="G482" s="8" t="s">
        <v>245</v>
      </c>
      <c r="H482" s="16">
        <v>1068000</v>
      </c>
      <c r="I482" s="16">
        <v>1068000</v>
      </c>
      <c r="J482" s="16"/>
      <c r="K482" s="16"/>
      <c r="L482" s="16">
        <v>1068000</v>
      </c>
      <c r="M482" s="16"/>
      <c r="N482" s="16"/>
      <c r="O482" s="16"/>
      <c r="P482" s="23"/>
      <c r="Q482" s="16"/>
      <c r="R482" s="16"/>
      <c r="S482" s="16"/>
      <c r="T482" s="16"/>
      <c r="U482" s="16"/>
      <c r="V482" s="16"/>
      <c r="W482" s="16"/>
    </row>
    <row r="483" ht="18.75" customHeight="1" spans="1:23">
      <c r="A483" s="59" t="s">
        <v>97</v>
      </c>
      <c r="B483" s="8" t="s">
        <v>515</v>
      </c>
      <c r="C483" s="9" t="s">
        <v>249</v>
      </c>
      <c r="D483" s="8" t="s">
        <v>132</v>
      </c>
      <c r="E483" s="8" t="s">
        <v>133</v>
      </c>
      <c r="F483" s="8" t="s">
        <v>244</v>
      </c>
      <c r="G483" s="8" t="s">
        <v>245</v>
      </c>
      <c r="H483" s="16">
        <v>676572</v>
      </c>
      <c r="I483" s="16">
        <v>676572</v>
      </c>
      <c r="J483" s="16"/>
      <c r="K483" s="16"/>
      <c r="L483" s="16">
        <v>676572</v>
      </c>
      <c r="M483" s="16"/>
      <c r="N483" s="16"/>
      <c r="O483" s="16"/>
      <c r="P483" s="23"/>
      <c r="Q483" s="16"/>
      <c r="R483" s="16"/>
      <c r="S483" s="16"/>
      <c r="T483" s="16"/>
      <c r="U483" s="16"/>
      <c r="V483" s="16"/>
      <c r="W483" s="16"/>
    </row>
    <row r="484" ht="18.75" customHeight="1" spans="1:23">
      <c r="A484" s="59" t="s">
        <v>97</v>
      </c>
      <c r="B484" s="8" t="s">
        <v>515</v>
      </c>
      <c r="C484" s="9" t="s">
        <v>249</v>
      </c>
      <c r="D484" s="8" t="s">
        <v>132</v>
      </c>
      <c r="E484" s="8" t="s">
        <v>133</v>
      </c>
      <c r="F484" s="8" t="s">
        <v>250</v>
      </c>
      <c r="G484" s="8" t="s">
        <v>251</v>
      </c>
      <c r="H484" s="16">
        <v>3175692</v>
      </c>
      <c r="I484" s="16">
        <v>3175692</v>
      </c>
      <c r="J484" s="16"/>
      <c r="K484" s="16"/>
      <c r="L484" s="16">
        <v>3175692</v>
      </c>
      <c r="M484" s="16"/>
      <c r="N484" s="16"/>
      <c r="O484" s="16"/>
      <c r="P484" s="23"/>
      <c r="Q484" s="16"/>
      <c r="R484" s="16"/>
      <c r="S484" s="16"/>
      <c r="T484" s="16"/>
      <c r="U484" s="16"/>
      <c r="V484" s="16"/>
      <c r="W484" s="16"/>
    </row>
    <row r="485" ht="18.75" customHeight="1" spans="1:23">
      <c r="A485" s="59" t="s">
        <v>97</v>
      </c>
      <c r="B485" s="8" t="s">
        <v>515</v>
      </c>
      <c r="C485" s="9" t="s">
        <v>249</v>
      </c>
      <c r="D485" s="8" t="s">
        <v>132</v>
      </c>
      <c r="E485" s="8" t="s">
        <v>133</v>
      </c>
      <c r="F485" s="8" t="s">
        <v>250</v>
      </c>
      <c r="G485" s="8" t="s">
        <v>251</v>
      </c>
      <c r="H485" s="16">
        <v>5370000</v>
      </c>
      <c r="I485" s="16">
        <v>5370000</v>
      </c>
      <c r="J485" s="16"/>
      <c r="K485" s="16"/>
      <c r="L485" s="16">
        <v>5370000</v>
      </c>
      <c r="M485" s="16"/>
      <c r="N485" s="16"/>
      <c r="O485" s="16"/>
      <c r="P485" s="23"/>
      <c r="Q485" s="16"/>
      <c r="R485" s="16"/>
      <c r="S485" s="16"/>
      <c r="T485" s="16"/>
      <c r="U485" s="16"/>
      <c r="V485" s="16"/>
      <c r="W485" s="16"/>
    </row>
    <row r="486" ht="18.75" customHeight="1" spans="1:23">
      <c r="A486" s="59" t="s">
        <v>97</v>
      </c>
      <c r="B486" s="8" t="s">
        <v>516</v>
      </c>
      <c r="C486" s="9" t="s">
        <v>253</v>
      </c>
      <c r="D486" s="8" t="s">
        <v>132</v>
      </c>
      <c r="E486" s="8" t="s">
        <v>133</v>
      </c>
      <c r="F486" s="8" t="s">
        <v>254</v>
      </c>
      <c r="G486" s="8" t="s">
        <v>255</v>
      </c>
      <c r="H486" s="16">
        <v>246116.76</v>
      </c>
      <c r="I486" s="16">
        <v>246116.76</v>
      </c>
      <c r="J486" s="16"/>
      <c r="K486" s="16"/>
      <c r="L486" s="16">
        <v>246116.76</v>
      </c>
      <c r="M486" s="16"/>
      <c r="N486" s="16"/>
      <c r="O486" s="16"/>
      <c r="P486" s="23"/>
      <c r="Q486" s="16"/>
      <c r="R486" s="16"/>
      <c r="S486" s="16"/>
      <c r="T486" s="16"/>
      <c r="U486" s="16"/>
      <c r="V486" s="16"/>
      <c r="W486" s="16"/>
    </row>
    <row r="487" ht="18.75" customHeight="1" spans="1:23">
      <c r="A487" s="59" t="s">
        <v>97</v>
      </c>
      <c r="B487" s="8" t="s">
        <v>516</v>
      </c>
      <c r="C487" s="9" t="s">
        <v>253</v>
      </c>
      <c r="D487" s="8" t="s">
        <v>166</v>
      </c>
      <c r="E487" s="8" t="s">
        <v>167</v>
      </c>
      <c r="F487" s="8" t="s">
        <v>256</v>
      </c>
      <c r="G487" s="8" t="s">
        <v>257</v>
      </c>
      <c r="H487" s="16">
        <v>3937868.16</v>
      </c>
      <c r="I487" s="16">
        <v>3937868.16</v>
      </c>
      <c r="J487" s="16"/>
      <c r="K487" s="16"/>
      <c r="L487" s="16">
        <v>3937868.16</v>
      </c>
      <c r="M487" s="16"/>
      <c r="N487" s="16"/>
      <c r="O487" s="16"/>
      <c r="P487" s="23"/>
      <c r="Q487" s="16"/>
      <c r="R487" s="16"/>
      <c r="S487" s="16"/>
      <c r="T487" s="16"/>
      <c r="U487" s="16"/>
      <c r="V487" s="16"/>
      <c r="W487" s="16"/>
    </row>
    <row r="488" ht="18.75" customHeight="1" spans="1:23">
      <c r="A488" s="59" t="s">
        <v>97</v>
      </c>
      <c r="B488" s="8" t="s">
        <v>516</v>
      </c>
      <c r="C488" s="9" t="s">
        <v>253</v>
      </c>
      <c r="D488" s="8" t="s">
        <v>178</v>
      </c>
      <c r="E488" s="8" t="s">
        <v>179</v>
      </c>
      <c r="F488" s="8" t="s">
        <v>258</v>
      </c>
      <c r="G488" s="8" t="s">
        <v>259</v>
      </c>
      <c r="H488" s="16">
        <v>2042769.11</v>
      </c>
      <c r="I488" s="16">
        <v>2042769.11</v>
      </c>
      <c r="J488" s="16"/>
      <c r="K488" s="16"/>
      <c r="L488" s="16">
        <v>2042769.11</v>
      </c>
      <c r="M488" s="16"/>
      <c r="N488" s="16"/>
      <c r="O488" s="16"/>
      <c r="P488" s="23"/>
      <c r="Q488" s="16"/>
      <c r="R488" s="16"/>
      <c r="S488" s="16"/>
      <c r="T488" s="16"/>
      <c r="U488" s="16"/>
      <c r="V488" s="16"/>
      <c r="W488" s="16"/>
    </row>
    <row r="489" ht="18.75" customHeight="1" spans="1:23">
      <c r="A489" s="59" t="s">
        <v>97</v>
      </c>
      <c r="B489" s="8" t="s">
        <v>516</v>
      </c>
      <c r="C489" s="9" t="s">
        <v>253</v>
      </c>
      <c r="D489" s="8" t="s">
        <v>180</v>
      </c>
      <c r="E489" s="8" t="s">
        <v>181</v>
      </c>
      <c r="F489" s="8" t="s">
        <v>260</v>
      </c>
      <c r="G489" s="8" t="s">
        <v>261</v>
      </c>
      <c r="H489" s="16">
        <v>986928.21</v>
      </c>
      <c r="I489" s="16">
        <v>986928.21</v>
      </c>
      <c r="J489" s="16"/>
      <c r="K489" s="16"/>
      <c r="L489" s="16">
        <v>986928.21</v>
      </c>
      <c r="M489" s="16"/>
      <c r="N489" s="16"/>
      <c r="O489" s="16"/>
      <c r="P489" s="23"/>
      <c r="Q489" s="16"/>
      <c r="R489" s="16"/>
      <c r="S489" s="16"/>
      <c r="T489" s="16"/>
      <c r="U489" s="16"/>
      <c r="V489" s="16"/>
      <c r="W489" s="16"/>
    </row>
    <row r="490" ht="18.75" customHeight="1" spans="1:23">
      <c r="A490" s="59" t="s">
        <v>97</v>
      </c>
      <c r="B490" s="8" t="s">
        <v>516</v>
      </c>
      <c r="C490" s="9" t="s">
        <v>253</v>
      </c>
      <c r="D490" s="8" t="s">
        <v>180</v>
      </c>
      <c r="E490" s="8" t="s">
        <v>181</v>
      </c>
      <c r="F490" s="8" t="s">
        <v>260</v>
      </c>
      <c r="G490" s="8" t="s">
        <v>261</v>
      </c>
      <c r="H490" s="16">
        <v>489346.28</v>
      </c>
      <c r="I490" s="16">
        <v>489346.28</v>
      </c>
      <c r="J490" s="16"/>
      <c r="K490" s="16"/>
      <c r="L490" s="16">
        <v>489346.28</v>
      </c>
      <c r="M490" s="16"/>
      <c r="N490" s="16"/>
      <c r="O490" s="16"/>
      <c r="P490" s="23"/>
      <c r="Q490" s="16"/>
      <c r="R490" s="16"/>
      <c r="S490" s="16"/>
      <c r="T490" s="16"/>
      <c r="U490" s="16"/>
      <c r="V490" s="16"/>
      <c r="W490" s="16"/>
    </row>
    <row r="491" ht="18.75" customHeight="1" spans="1:23">
      <c r="A491" s="59" t="s">
        <v>97</v>
      </c>
      <c r="B491" s="8" t="s">
        <v>516</v>
      </c>
      <c r="C491" s="9" t="s">
        <v>253</v>
      </c>
      <c r="D491" s="8" t="s">
        <v>182</v>
      </c>
      <c r="E491" s="8" t="s">
        <v>183</v>
      </c>
      <c r="F491" s="8" t="s">
        <v>254</v>
      </c>
      <c r="G491" s="8" t="s">
        <v>255</v>
      </c>
      <c r="H491" s="16">
        <v>63187</v>
      </c>
      <c r="I491" s="16">
        <v>63187</v>
      </c>
      <c r="J491" s="16"/>
      <c r="K491" s="16"/>
      <c r="L491" s="16">
        <v>63187</v>
      </c>
      <c r="M491" s="16"/>
      <c r="N491" s="16"/>
      <c r="O491" s="16"/>
      <c r="P491" s="23"/>
      <c r="Q491" s="16"/>
      <c r="R491" s="16"/>
      <c r="S491" s="16"/>
      <c r="T491" s="16"/>
      <c r="U491" s="16"/>
      <c r="V491" s="16"/>
      <c r="W491" s="16"/>
    </row>
    <row r="492" ht="18.75" customHeight="1" spans="1:23">
      <c r="A492" s="59" t="s">
        <v>97</v>
      </c>
      <c r="B492" s="8" t="s">
        <v>516</v>
      </c>
      <c r="C492" s="9" t="s">
        <v>253</v>
      </c>
      <c r="D492" s="8" t="s">
        <v>182</v>
      </c>
      <c r="E492" s="8" t="s">
        <v>183</v>
      </c>
      <c r="F492" s="8" t="s">
        <v>254</v>
      </c>
      <c r="G492" s="8" t="s">
        <v>255</v>
      </c>
      <c r="H492" s="16">
        <v>78757.36</v>
      </c>
      <c r="I492" s="16">
        <v>78757.36</v>
      </c>
      <c r="J492" s="16"/>
      <c r="K492" s="16"/>
      <c r="L492" s="16">
        <v>78757.36</v>
      </c>
      <c r="M492" s="16"/>
      <c r="N492" s="16"/>
      <c r="O492" s="16"/>
      <c r="P492" s="23"/>
      <c r="Q492" s="16"/>
      <c r="R492" s="16"/>
      <c r="S492" s="16"/>
      <c r="T492" s="16"/>
      <c r="U492" s="16"/>
      <c r="V492" s="16"/>
      <c r="W492" s="16"/>
    </row>
    <row r="493" ht="18.75" customHeight="1" spans="1:23">
      <c r="A493" s="59" t="s">
        <v>97</v>
      </c>
      <c r="B493" s="8" t="s">
        <v>516</v>
      </c>
      <c r="C493" s="9" t="s">
        <v>253</v>
      </c>
      <c r="D493" s="8" t="s">
        <v>182</v>
      </c>
      <c r="E493" s="8" t="s">
        <v>183</v>
      </c>
      <c r="F493" s="8" t="s">
        <v>254</v>
      </c>
      <c r="G493" s="8" t="s">
        <v>255</v>
      </c>
      <c r="H493" s="16">
        <v>53656</v>
      </c>
      <c r="I493" s="16">
        <v>53656</v>
      </c>
      <c r="J493" s="16"/>
      <c r="K493" s="16"/>
      <c r="L493" s="16">
        <v>53656</v>
      </c>
      <c r="M493" s="16"/>
      <c r="N493" s="16"/>
      <c r="O493" s="16"/>
      <c r="P493" s="23"/>
      <c r="Q493" s="16"/>
      <c r="R493" s="16"/>
      <c r="S493" s="16"/>
      <c r="T493" s="16"/>
      <c r="U493" s="16"/>
      <c r="V493" s="16"/>
      <c r="W493" s="16"/>
    </row>
    <row r="494" ht="18.75" customHeight="1" spans="1:23">
      <c r="A494" s="59" t="s">
        <v>97</v>
      </c>
      <c r="B494" s="8" t="s">
        <v>517</v>
      </c>
      <c r="C494" s="9" t="s">
        <v>195</v>
      </c>
      <c r="D494" s="8" t="s">
        <v>194</v>
      </c>
      <c r="E494" s="8" t="s">
        <v>195</v>
      </c>
      <c r="F494" s="8" t="s">
        <v>263</v>
      </c>
      <c r="G494" s="8" t="s">
        <v>195</v>
      </c>
      <c r="H494" s="16">
        <v>2791620</v>
      </c>
      <c r="I494" s="16">
        <v>2791620</v>
      </c>
      <c r="J494" s="16"/>
      <c r="K494" s="16"/>
      <c r="L494" s="16">
        <v>2791620</v>
      </c>
      <c r="M494" s="16"/>
      <c r="N494" s="16"/>
      <c r="O494" s="16"/>
      <c r="P494" s="23"/>
      <c r="Q494" s="16"/>
      <c r="R494" s="16"/>
      <c r="S494" s="16"/>
      <c r="T494" s="16"/>
      <c r="U494" s="16"/>
      <c r="V494" s="16"/>
      <c r="W494" s="16"/>
    </row>
    <row r="495" ht="18.75" customHeight="1" spans="1:23">
      <c r="A495" s="59" t="s">
        <v>97</v>
      </c>
      <c r="B495" s="8" t="s">
        <v>518</v>
      </c>
      <c r="C495" s="9" t="s">
        <v>265</v>
      </c>
      <c r="D495" s="8" t="s">
        <v>164</v>
      </c>
      <c r="E495" s="8" t="s">
        <v>165</v>
      </c>
      <c r="F495" s="8" t="s">
        <v>266</v>
      </c>
      <c r="G495" s="8" t="s">
        <v>267</v>
      </c>
      <c r="H495" s="16">
        <v>2188800</v>
      </c>
      <c r="I495" s="16">
        <v>2188800</v>
      </c>
      <c r="J495" s="16"/>
      <c r="K495" s="16"/>
      <c r="L495" s="16">
        <v>2188800</v>
      </c>
      <c r="M495" s="16"/>
      <c r="N495" s="16"/>
      <c r="O495" s="16"/>
      <c r="P495" s="23"/>
      <c r="Q495" s="16"/>
      <c r="R495" s="16"/>
      <c r="S495" s="16"/>
      <c r="T495" s="16"/>
      <c r="U495" s="16"/>
      <c r="V495" s="16"/>
      <c r="W495" s="16"/>
    </row>
    <row r="496" ht="18.75" customHeight="1" spans="1:23">
      <c r="A496" s="59" t="s">
        <v>97</v>
      </c>
      <c r="B496" s="8" t="s">
        <v>519</v>
      </c>
      <c r="C496" s="9" t="s">
        <v>277</v>
      </c>
      <c r="D496" s="8" t="s">
        <v>132</v>
      </c>
      <c r="E496" s="8" t="s">
        <v>133</v>
      </c>
      <c r="F496" s="8" t="s">
        <v>278</v>
      </c>
      <c r="G496" s="8" t="s">
        <v>277</v>
      </c>
      <c r="H496" s="16">
        <v>107400</v>
      </c>
      <c r="I496" s="16">
        <v>107400</v>
      </c>
      <c r="J496" s="16"/>
      <c r="K496" s="16"/>
      <c r="L496" s="16">
        <v>107400</v>
      </c>
      <c r="M496" s="16"/>
      <c r="N496" s="16"/>
      <c r="O496" s="16"/>
      <c r="P496" s="23"/>
      <c r="Q496" s="16"/>
      <c r="R496" s="16"/>
      <c r="S496" s="16"/>
      <c r="T496" s="16"/>
      <c r="U496" s="16"/>
      <c r="V496" s="16"/>
      <c r="W496" s="16"/>
    </row>
    <row r="497" ht="18.75" customHeight="1" spans="1:23">
      <c r="A497" s="59" t="s">
        <v>97</v>
      </c>
      <c r="B497" s="8" t="s">
        <v>520</v>
      </c>
      <c r="C497" s="9" t="s">
        <v>300</v>
      </c>
      <c r="D497" s="8" t="s">
        <v>132</v>
      </c>
      <c r="E497" s="8" t="s">
        <v>133</v>
      </c>
      <c r="F497" s="8" t="s">
        <v>250</v>
      </c>
      <c r="G497" s="8" t="s">
        <v>251</v>
      </c>
      <c r="H497" s="16">
        <v>2362800</v>
      </c>
      <c r="I497" s="16">
        <v>2362800</v>
      </c>
      <c r="J497" s="16"/>
      <c r="K497" s="16"/>
      <c r="L497" s="16">
        <v>2362800</v>
      </c>
      <c r="M497" s="16"/>
      <c r="N497" s="16"/>
      <c r="O497" s="16"/>
      <c r="P497" s="23"/>
      <c r="Q497" s="16"/>
      <c r="R497" s="16"/>
      <c r="S497" s="16"/>
      <c r="T497" s="16"/>
      <c r="U497" s="16"/>
      <c r="V497" s="16"/>
      <c r="W497" s="16"/>
    </row>
    <row r="498" ht="18.75" customHeight="1" spans="1:23">
      <c r="A498" s="59" t="s">
        <v>97</v>
      </c>
      <c r="B498" s="8" t="s">
        <v>520</v>
      </c>
      <c r="C498" s="9" t="s">
        <v>300</v>
      </c>
      <c r="D498" s="8" t="s">
        <v>132</v>
      </c>
      <c r="E498" s="8" t="s">
        <v>133</v>
      </c>
      <c r="F498" s="8" t="s">
        <v>250</v>
      </c>
      <c r="G498" s="8" t="s">
        <v>251</v>
      </c>
      <c r="H498" s="16">
        <v>859200</v>
      </c>
      <c r="I498" s="16">
        <v>859200</v>
      </c>
      <c r="J498" s="16"/>
      <c r="K498" s="16"/>
      <c r="L498" s="16">
        <v>859200</v>
      </c>
      <c r="M498" s="16"/>
      <c r="N498" s="16"/>
      <c r="O498" s="16"/>
      <c r="P498" s="23"/>
      <c r="Q498" s="16"/>
      <c r="R498" s="16"/>
      <c r="S498" s="16"/>
      <c r="T498" s="16"/>
      <c r="U498" s="16"/>
      <c r="V498" s="16"/>
      <c r="W498" s="16"/>
    </row>
    <row r="499" ht="18.75" customHeight="1" spans="1:23">
      <c r="A499" s="59" t="s">
        <v>97</v>
      </c>
      <c r="B499" s="8" t="s">
        <v>521</v>
      </c>
      <c r="C499" s="9" t="s">
        <v>302</v>
      </c>
      <c r="D499" s="8" t="s">
        <v>132</v>
      </c>
      <c r="E499" s="8" t="s">
        <v>133</v>
      </c>
      <c r="F499" s="8" t="s">
        <v>303</v>
      </c>
      <c r="G499" s="8" t="s">
        <v>304</v>
      </c>
      <c r="H499" s="16">
        <v>1074000</v>
      </c>
      <c r="I499" s="16">
        <v>1074000</v>
      </c>
      <c r="J499" s="16"/>
      <c r="K499" s="16"/>
      <c r="L499" s="16">
        <v>1074000</v>
      </c>
      <c r="M499" s="16"/>
      <c r="N499" s="16"/>
      <c r="O499" s="16"/>
      <c r="P499" s="23"/>
      <c r="Q499" s="16"/>
      <c r="R499" s="16"/>
      <c r="S499" s="16"/>
      <c r="T499" s="16"/>
      <c r="U499" s="16"/>
      <c r="V499" s="16"/>
      <c r="W499" s="16"/>
    </row>
    <row r="500" ht="18.75" customHeight="1" spans="1:23">
      <c r="A500" s="59" t="s">
        <v>97</v>
      </c>
      <c r="B500" s="8" t="s">
        <v>522</v>
      </c>
      <c r="C500" s="9" t="s">
        <v>328</v>
      </c>
      <c r="D500" s="8" t="s">
        <v>132</v>
      </c>
      <c r="E500" s="8" t="s">
        <v>133</v>
      </c>
      <c r="F500" s="8" t="s">
        <v>303</v>
      </c>
      <c r="G500" s="8" t="s">
        <v>304</v>
      </c>
      <c r="H500" s="16">
        <v>186000</v>
      </c>
      <c r="I500" s="16">
        <v>186000</v>
      </c>
      <c r="J500" s="16"/>
      <c r="K500" s="16"/>
      <c r="L500" s="16">
        <v>186000</v>
      </c>
      <c r="M500" s="16"/>
      <c r="N500" s="16"/>
      <c r="O500" s="16"/>
      <c r="P500" s="23"/>
      <c r="Q500" s="16"/>
      <c r="R500" s="16"/>
      <c r="S500" s="16"/>
      <c r="T500" s="16"/>
      <c r="U500" s="16"/>
      <c r="V500" s="16"/>
      <c r="W500" s="16"/>
    </row>
    <row r="501" ht="18.75" customHeight="1" spans="1:23">
      <c r="A501" s="59" t="s">
        <v>97</v>
      </c>
      <c r="B501" s="8" t="s">
        <v>523</v>
      </c>
      <c r="C501" s="9" t="s">
        <v>308</v>
      </c>
      <c r="D501" s="8" t="s">
        <v>132</v>
      </c>
      <c r="E501" s="8" t="s">
        <v>133</v>
      </c>
      <c r="F501" s="8" t="s">
        <v>291</v>
      </c>
      <c r="G501" s="8" t="s">
        <v>292</v>
      </c>
      <c r="H501" s="16">
        <v>232700</v>
      </c>
      <c r="I501" s="16">
        <v>232700</v>
      </c>
      <c r="J501" s="16"/>
      <c r="K501" s="16"/>
      <c r="L501" s="16">
        <v>232700</v>
      </c>
      <c r="M501" s="16"/>
      <c r="N501" s="16"/>
      <c r="O501" s="16"/>
      <c r="P501" s="23"/>
      <c r="Q501" s="16"/>
      <c r="R501" s="16"/>
      <c r="S501" s="16"/>
      <c r="T501" s="16"/>
      <c r="U501" s="16"/>
      <c r="V501" s="16"/>
      <c r="W501" s="16"/>
    </row>
    <row r="502" ht="18.75" customHeight="1" spans="1:23">
      <c r="A502" s="59" t="s">
        <v>97</v>
      </c>
      <c r="B502" s="8" t="s">
        <v>524</v>
      </c>
      <c r="C502" s="9" t="s">
        <v>418</v>
      </c>
      <c r="D502" s="8" t="s">
        <v>130</v>
      </c>
      <c r="E502" s="8" t="s">
        <v>131</v>
      </c>
      <c r="F502" s="8" t="s">
        <v>303</v>
      </c>
      <c r="G502" s="8" t="s">
        <v>304</v>
      </c>
      <c r="H502" s="16">
        <v>1412000</v>
      </c>
      <c r="I502" s="16">
        <v>1412000</v>
      </c>
      <c r="J502" s="16"/>
      <c r="K502" s="16"/>
      <c r="L502" s="16">
        <v>1412000</v>
      </c>
      <c r="M502" s="16"/>
      <c r="N502" s="16"/>
      <c r="O502" s="16"/>
      <c r="P502" s="23"/>
      <c r="Q502" s="16"/>
      <c r="R502" s="16"/>
      <c r="S502" s="16"/>
      <c r="T502" s="16"/>
      <c r="U502" s="16"/>
      <c r="V502" s="16"/>
      <c r="W502" s="16"/>
    </row>
    <row r="503" ht="18.75" customHeight="1" spans="1:23">
      <c r="A503" s="59" t="s">
        <v>97</v>
      </c>
      <c r="B503" s="8" t="s">
        <v>525</v>
      </c>
      <c r="C503" s="9" t="s">
        <v>526</v>
      </c>
      <c r="D503" s="8" t="s">
        <v>130</v>
      </c>
      <c r="E503" s="8" t="s">
        <v>131</v>
      </c>
      <c r="F503" s="8" t="s">
        <v>281</v>
      </c>
      <c r="G503" s="8" t="s">
        <v>282</v>
      </c>
      <c r="H503" s="16">
        <v>100000</v>
      </c>
      <c r="I503" s="16">
        <v>100000</v>
      </c>
      <c r="J503" s="16"/>
      <c r="K503" s="16"/>
      <c r="L503" s="16">
        <v>100000</v>
      </c>
      <c r="M503" s="16"/>
      <c r="N503" s="16"/>
      <c r="O503" s="16"/>
      <c r="P503" s="23"/>
      <c r="Q503" s="16"/>
      <c r="R503" s="16"/>
      <c r="S503" s="16"/>
      <c r="T503" s="16"/>
      <c r="U503" s="16"/>
      <c r="V503" s="16"/>
      <c r="W503" s="16"/>
    </row>
    <row r="504" ht="18.75" customHeight="1" spans="1:23">
      <c r="A504" s="59" t="s">
        <v>97</v>
      </c>
      <c r="B504" s="8" t="s">
        <v>525</v>
      </c>
      <c r="C504" s="9" t="s">
        <v>526</v>
      </c>
      <c r="D504" s="8" t="s">
        <v>130</v>
      </c>
      <c r="E504" s="8" t="s">
        <v>131</v>
      </c>
      <c r="F504" s="8" t="s">
        <v>313</v>
      </c>
      <c r="G504" s="8" t="s">
        <v>314</v>
      </c>
      <c r="H504" s="16">
        <v>30000</v>
      </c>
      <c r="I504" s="16">
        <v>30000</v>
      </c>
      <c r="J504" s="16"/>
      <c r="K504" s="16"/>
      <c r="L504" s="16">
        <v>30000</v>
      </c>
      <c r="M504" s="16"/>
      <c r="N504" s="16"/>
      <c r="O504" s="16"/>
      <c r="P504" s="23"/>
      <c r="Q504" s="16"/>
      <c r="R504" s="16"/>
      <c r="S504" s="16"/>
      <c r="T504" s="16"/>
      <c r="U504" s="16"/>
      <c r="V504" s="16"/>
      <c r="W504" s="16"/>
    </row>
    <row r="505" ht="18.75" customHeight="1" spans="1:23">
      <c r="A505" s="59" t="s">
        <v>99</v>
      </c>
      <c r="B505" s="8" t="s">
        <v>527</v>
      </c>
      <c r="C505" s="9" t="s">
        <v>249</v>
      </c>
      <c r="D505" s="8" t="s">
        <v>132</v>
      </c>
      <c r="E505" s="8" t="s">
        <v>133</v>
      </c>
      <c r="F505" s="8" t="s">
        <v>242</v>
      </c>
      <c r="G505" s="8" t="s">
        <v>243</v>
      </c>
      <c r="H505" s="16">
        <v>22314684</v>
      </c>
      <c r="I505" s="16">
        <v>22314684</v>
      </c>
      <c r="J505" s="16"/>
      <c r="K505" s="16"/>
      <c r="L505" s="16">
        <v>22314684</v>
      </c>
      <c r="M505" s="16"/>
      <c r="N505" s="16"/>
      <c r="O505" s="16"/>
      <c r="P505" s="23"/>
      <c r="Q505" s="16"/>
      <c r="R505" s="16"/>
      <c r="S505" s="16"/>
      <c r="T505" s="16"/>
      <c r="U505" s="16"/>
      <c r="V505" s="16"/>
      <c r="W505" s="16"/>
    </row>
    <row r="506" ht="18.75" customHeight="1" spans="1:23">
      <c r="A506" s="59" t="s">
        <v>99</v>
      </c>
      <c r="B506" s="8" t="s">
        <v>527</v>
      </c>
      <c r="C506" s="9" t="s">
        <v>249</v>
      </c>
      <c r="D506" s="8" t="s">
        <v>132</v>
      </c>
      <c r="E506" s="8" t="s">
        <v>133</v>
      </c>
      <c r="F506" s="8" t="s">
        <v>244</v>
      </c>
      <c r="G506" s="8" t="s">
        <v>245</v>
      </c>
      <c r="H506" s="16">
        <v>1299936</v>
      </c>
      <c r="I506" s="16">
        <v>1299936</v>
      </c>
      <c r="J506" s="16"/>
      <c r="K506" s="16"/>
      <c r="L506" s="16">
        <v>1299936</v>
      </c>
      <c r="M506" s="16"/>
      <c r="N506" s="16"/>
      <c r="O506" s="16"/>
      <c r="P506" s="23"/>
      <c r="Q506" s="16"/>
      <c r="R506" s="16"/>
      <c r="S506" s="16"/>
      <c r="T506" s="16"/>
      <c r="U506" s="16"/>
      <c r="V506" s="16"/>
      <c r="W506" s="16"/>
    </row>
    <row r="507" ht="18.75" customHeight="1" spans="1:23">
      <c r="A507" s="59" t="s">
        <v>99</v>
      </c>
      <c r="B507" s="8" t="s">
        <v>527</v>
      </c>
      <c r="C507" s="9" t="s">
        <v>249</v>
      </c>
      <c r="D507" s="8" t="s">
        <v>132</v>
      </c>
      <c r="E507" s="8" t="s">
        <v>133</v>
      </c>
      <c r="F507" s="8" t="s">
        <v>244</v>
      </c>
      <c r="G507" s="8" t="s">
        <v>245</v>
      </c>
      <c r="H507" s="16">
        <v>2166000</v>
      </c>
      <c r="I507" s="16">
        <v>2166000</v>
      </c>
      <c r="J507" s="16"/>
      <c r="K507" s="16"/>
      <c r="L507" s="16">
        <v>2166000</v>
      </c>
      <c r="M507" s="16"/>
      <c r="N507" s="16"/>
      <c r="O507" s="16"/>
      <c r="P507" s="23"/>
      <c r="Q507" s="16"/>
      <c r="R507" s="16"/>
      <c r="S507" s="16"/>
      <c r="T507" s="16"/>
      <c r="U507" s="16"/>
      <c r="V507" s="16"/>
      <c r="W507" s="16"/>
    </row>
    <row r="508" ht="18.75" customHeight="1" spans="1:23">
      <c r="A508" s="59" t="s">
        <v>99</v>
      </c>
      <c r="B508" s="8" t="s">
        <v>527</v>
      </c>
      <c r="C508" s="9" t="s">
        <v>249</v>
      </c>
      <c r="D508" s="8" t="s">
        <v>132</v>
      </c>
      <c r="E508" s="8" t="s">
        <v>133</v>
      </c>
      <c r="F508" s="8" t="s">
        <v>250</v>
      </c>
      <c r="G508" s="8" t="s">
        <v>251</v>
      </c>
      <c r="H508" s="16">
        <v>6251880</v>
      </c>
      <c r="I508" s="16">
        <v>6251880</v>
      </c>
      <c r="J508" s="16"/>
      <c r="K508" s="16"/>
      <c r="L508" s="16">
        <v>6251880</v>
      </c>
      <c r="M508" s="16"/>
      <c r="N508" s="16"/>
      <c r="O508" s="16"/>
      <c r="P508" s="23"/>
      <c r="Q508" s="16"/>
      <c r="R508" s="16"/>
      <c r="S508" s="16"/>
      <c r="T508" s="16"/>
      <c r="U508" s="16"/>
      <c r="V508" s="16"/>
      <c r="W508" s="16"/>
    </row>
    <row r="509" ht="18.75" customHeight="1" spans="1:23">
      <c r="A509" s="59" t="s">
        <v>99</v>
      </c>
      <c r="B509" s="8" t="s">
        <v>527</v>
      </c>
      <c r="C509" s="9" t="s">
        <v>249</v>
      </c>
      <c r="D509" s="8" t="s">
        <v>132</v>
      </c>
      <c r="E509" s="8" t="s">
        <v>133</v>
      </c>
      <c r="F509" s="8" t="s">
        <v>250</v>
      </c>
      <c r="G509" s="8" t="s">
        <v>251</v>
      </c>
      <c r="H509" s="16">
        <v>10830000</v>
      </c>
      <c r="I509" s="16">
        <v>10830000</v>
      </c>
      <c r="J509" s="16"/>
      <c r="K509" s="16"/>
      <c r="L509" s="16">
        <v>10830000</v>
      </c>
      <c r="M509" s="16"/>
      <c r="N509" s="16"/>
      <c r="O509" s="16"/>
      <c r="P509" s="23"/>
      <c r="Q509" s="16"/>
      <c r="R509" s="16"/>
      <c r="S509" s="16"/>
      <c r="T509" s="16"/>
      <c r="U509" s="16"/>
      <c r="V509" s="16"/>
      <c r="W509" s="16"/>
    </row>
    <row r="510" ht="18.75" customHeight="1" spans="1:23">
      <c r="A510" s="59" t="s">
        <v>99</v>
      </c>
      <c r="B510" s="8" t="s">
        <v>528</v>
      </c>
      <c r="C510" s="9" t="s">
        <v>253</v>
      </c>
      <c r="D510" s="8" t="s">
        <v>132</v>
      </c>
      <c r="E510" s="8" t="s">
        <v>133</v>
      </c>
      <c r="F510" s="8" t="s">
        <v>254</v>
      </c>
      <c r="G510" s="8" t="s">
        <v>255</v>
      </c>
      <c r="H510" s="16">
        <v>471931.8</v>
      </c>
      <c r="I510" s="16">
        <v>471931.8</v>
      </c>
      <c r="J510" s="16"/>
      <c r="K510" s="16"/>
      <c r="L510" s="16">
        <v>471931.8</v>
      </c>
      <c r="M510" s="16"/>
      <c r="N510" s="16"/>
      <c r="O510" s="16"/>
      <c r="P510" s="23"/>
      <c r="Q510" s="16"/>
      <c r="R510" s="16"/>
      <c r="S510" s="16"/>
      <c r="T510" s="16"/>
      <c r="U510" s="16"/>
      <c r="V510" s="16"/>
      <c r="W510" s="16"/>
    </row>
    <row r="511" ht="18.75" customHeight="1" spans="1:23">
      <c r="A511" s="59" t="s">
        <v>99</v>
      </c>
      <c r="B511" s="8" t="s">
        <v>528</v>
      </c>
      <c r="C511" s="9" t="s">
        <v>253</v>
      </c>
      <c r="D511" s="8" t="s">
        <v>166</v>
      </c>
      <c r="E511" s="8" t="s">
        <v>167</v>
      </c>
      <c r="F511" s="8" t="s">
        <v>256</v>
      </c>
      <c r="G511" s="8" t="s">
        <v>257</v>
      </c>
      <c r="H511" s="16">
        <v>7550908.8</v>
      </c>
      <c r="I511" s="16">
        <v>7550908.8</v>
      </c>
      <c r="J511" s="16"/>
      <c r="K511" s="16"/>
      <c r="L511" s="16">
        <v>7550908.8</v>
      </c>
      <c r="M511" s="16"/>
      <c r="N511" s="16"/>
      <c r="O511" s="16"/>
      <c r="P511" s="23"/>
      <c r="Q511" s="16"/>
      <c r="R511" s="16"/>
      <c r="S511" s="16"/>
      <c r="T511" s="16"/>
      <c r="U511" s="16"/>
      <c r="V511" s="16"/>
      <c r="W511" s="16"/>
    </row>
    <row r="512" ht="18.75" customHeight="1" spans="1:23">
      <c r="A512" s="59" t="s">
        <v>99</v>
      </c>
      <c r="B512" s="8" t="s">
        <v>528</v>
      </c>
      <c r="C512" s="9" t="s">
        <v>253</v>
      </c>
      <c r="D512" s="8" t="s">
        <v>178</v>
      </c>
      <c r="E512" s="8" t="s">
        <v>179</v>
      </c>
      <c r="F512" s="8" t="s">
        <v>258</v>
      </c>
      <c r="G512" s="8" t="s">
        <v>259</v>
      </c>
      <c r="H512" s="16">
        <v>3917033.94</v>
      </c>
      <c r="I512" s="16">
        <v>3917033.94</v>
      </c>
      <c r="J512" s="16"/>
      <c r="K512" s="16"/>
      <c r="L512" s="16">
        <v>3917033.94</v>
      </c>
      <c r="M512" s="16"/>
      <c r="N512" s="16"/>
      <c r="O512" s="16"/>
      <c r="P512" s="23"/>
      <c r="Q512" s="16"/>
      <c r="R512" s="16"/>
      <c r="S512" s="16"/>
      <c r="T512" s="16"/>
      <c r="U512" s="16"/>
      <c r="V512" s="16"/>
      <c r="W512" s="16"/>
    </row>
    <row r="513" ht="18.75" customHeight="1" spans="1:23">
      <c r="A513" s="59" t="s">
        <v>99</v>
      </c>
      <c r="B513" s="8" t="s">
        <v>528</v>
      </c>
      <c r="C513" s="9" t="s">
        <v>253</v>
      </c>
      <c r="D513" s="8" t="s">
        <v>180</v>
      </c>
      <c r="E513" s="8" t="s">
        <v>181</v>
      </c>
      <c r="F513" s="8" t="s">
        <v>260</v>
      </c>
      <c r="G513" s="8" t="s">
        <v>261</v>
      </c>
      <c r="H513" s="16">
        <v>785591.41</v>
      </c>
      <c r="I513" s="16">
        <v>785591.41</v>
      </c>
      <c r="J513" s="16"/>
      <c r="K513" s="16"/>
      <c r="L513" s="16">
        <v>785591.41</v>
      </c>
      <c r="M513" s="16"/>
      <c r="N513" s="16"/>
      <c r="O513" s="16"/>
      <c r="P513" s="23"/>
      <c r="Q513" s="16"/>
      <c r="R513" s="16"/>
      <c r="S513" s="16"/>
      <c r="T513" s="16"/>
      <c r="U513" s="16"/>
      <c r="V513" s="16"/>
      <c r="W513" s="16"/>
    </row>
    <row r="514" ht="18.75" customHeight="1" spans="1:23">
      <c r="A514" s="59" t="s">
        <v>99</v>
      </c>
      <c r="B514" s="8" t="s">
        <v>528</v>
      </c>
      <c r="C514" s="9" t="s">
        <v>253</v>
      </c>
      <c r="D514" s="8" t="s">
        <v>180</v>
      </c>
      <c r="E514" s="8" t="s">
        <v>181</v>
      </c>
      <c r="F514" s="8" t="s">
        <v>260</v>
      </c>
      <c r="G514" s="8" t="s">
        <v>261</v>
      </c>
      <c r="H514" s="16">
        <v>1892446.52</v>
      </c>
      <c r="I514" s="16">
        <v>1892446.52</v>
      </c>
      <c r="J514" s="16"/>
      <c r="K514" s="16"/>
      <c r="L514" s="16">
        <v>1892446.52</v>
      </c>
      <c r="M514" s="16"/>
      <c r="N514" s="16"/>
      <c r="O514" s="16"/>
      <c r="P514" s="23"/>
      <c r="Q514" s="16"/>
      <c r="R514" s="16"/>
      <c r="S514" s="16"/>
      <c r="T514" s="16"/>
      <c r="U514" s="16"/>
      <c r="V514" s="16"/>
      <c r="W514" s="16"/>
    </row>
    <row r="515" ht="18.75" customHeight="1" spans="1:23">
      <c r="A515" s="59" t="s">
        <v>99</v>
      </c>
      <c r="B515" s="8" t="s">
        <v>528</v>
      </c>
      <c r="C515" s="9" t="s">
        <v>253</v>
      </c>
      <c r="D515" s="8" t="s">
        <v>182</v>
      </c>
      <c r="E515" s="8" t="s">
        <v>183</v>
      </c>
      <c r="F515" s="8" t="s">
        <v>254</v>
      </c>
      <c r="G515" s="8" t="s">
        <v>255</v>
      </c>
      <c r="H515" s="16">
        <v>127433</v>
      </c>
      <c r="I515" s="16">
        <v>127433</v>
      </c>
      <c r="J515" s="16"/>
      <c r="K515" s="16"/>
      <c r="L515" s="16">
        <v>127433</v>
      </c>
      <c r="M515" s="16"/>
      <c r="N515" s="16"/>
      <c r="O515" s="16"/>
      <c r="P515" s="23"/>
      <c r="Q515" s="16"/>
      <c r="R515" s="16"/>
      <c r="S515" s="16"/>
      <c r="T515" s="16"/>
      <c r="U515" s="16"/>
      <c r="V515" s="16"/>
      <c r="W515" s="16"/>
    </row>
    <row r="516" ht="18.75" customHeight="1" spans="1:23">
      <c r="A516" s="59" t="s">
        <v>99</v>
      </c>
      <c r="B516" s="8" t="s">
        <v>528</v>
      </c>
      <c r="C516" s="9" t="s">
        <v>253</v>
      </c>
      <c r="D516" s="8" t="s">
        <v>182</v>
      </c>
      <c r="E516" s="8" t="s">
        <v>183</v>
      </c>
      <c r="F516" s="8" t="s">
        <v>254</v>
      </c>
      <c r="G516" s="8" t="s">
        <v>255</v>
      </c>
      <c r="H516" s="16">
        <v>151018.18</v>
      </c>
      <c r="I516" s="16">
        <v>151018.18</v>
      </c>
      <c r="J516" s="16"/>
      <c r="K516" s="16"/>
      <c r="L516" s="16">
        <v>151018.18</v>
      </c>
      <c r="M516" s="16"/>
      <c r="N516" s="16"/>
      <c r="O516" s="16"/>
      <c r="P516" s="23"/>
      <c r="Q516" s="16"/>
      <c r="R516" s="16"/>
      <c r="S516" s="16"/>
      <c r="T516" s="16"/>
      <c r="U516" s="16"/>
      <c r="V516" s="16"/>
      <c r="W516" s="16"/>
    </row>
    <row r="517" ht="18.75" customHeight="1" spans="1:23">
      <c r="A517" s="59" t="s">
        <v>99</v>
      </c>
      <c r="B517" s="8" t="s">
        <v>528</v>
      </c>
      <c r="C517" s="9" t="s">
        <v>253</v>
      </c>
      <c r="D517" s="8" t="s">
        <v>182</v>
      </c>
      <c r="E517" s="8" t="s">
        <v>183</v>
      </c>
      <c r="F517" s="8" t="s">
        <v>254</v>
      </c>
      <c r="G517" s="8" t="s">
        <v>255</v>
      </c>
      <c r="H517" s="16">
        <v>84014</v>
      </c>
      <c r="I517" s="16">
        <v>84014</v>
      </c>
      <c r="J517" s="16"/>
      <c r="K517" s="16"/>
      <c r="L517" s="16">
        <v>84014</v>
      </c>
      <c r="M517" s="16"/>
      <c r="N517" s="16"/>
      <c r="O517" s="16"/>
      <c r="P517" s="23"/>
      <c r="Q517" s="16"/>
      <c r="R517" s="16"/>
      <c r="S517" s="16"/>
      <c r="T517" s="16"/>
      <c r="U517" s="16"/>
      <c r="V517" s="16"/>
      <c r="W517" s="16"/>
    </row>
    <row r="518" ht="18.75" customHeight="1" spans="1:23">
      <c r="A518" s="59" t="s">
        <v>99</v>
      </c>
      <c r="B518" s="8" t="s">
        <v>529</v>
      </c>
      <c r="C518" s="9" t="s">
        <v>195</v>
      </c>
      <c r="D518" s="8" t="s">
        <v>194</v>
      </c>
      <c r="E518" s="8" t="s">
        <v>195</v>
      </c>
      <c r="F518" s="8" t="s">
        <v>263</v>
      </c>
      <c r="G518" s="8" t="s">
        <v>195</v>
      </c>
      <c r="H518" s="16">
        <v>5318280</v>
      </c>
      <c r="I518" s="16">
        <v>5318280</v>
      </c>
      <c r="J518" s="16"/>
      <c r="K518" s="16"/>
      <c r="L518" s="16">
        <v>5318280</v>
      </c>
      <c r="M518" s="16"/>
      <c r="N518" s="16"/>
      <c r="O518" s="16"/>
      <c r="P518" s="23"/>
      <c r="Q518" s="16"/>
      <c r="R518" s="16"/>
      <c r="S518" s="16"/>
      <c r="T518" s="16"/>
      <c r="U518" s="16"/>
      <c r="V518" s="16"/>
      <c r="W518" s="16"/>
    </row>
    <row r="519" ht="18.75" customHeight="1" spans="1:23">
      <c r="A519" s="59" t="s">
        <v>99</v>
      </c>
      <c r="B519" s="8" t="s">
        <v>530</v>
      </c>
      <c r="C519" s="9" t="s">
        <v>265</v>
      </c>
      <c r="D519" s="8" t="s">
        <v>164</v>
      </c>
      <c r="E519" s="8" t="s">
        <v>165</v>
      </c>
      <c r="F519" s="8" t="s">
        <v>266</v>
      </c>
      <c r="G519" s="8" t="s">
        <v>267</v>
      </c>
      <c r="H519" s="16">
        <v>3427200</v>
      </c>
      <c r="I519" s="16">
        <v>3427200</v>
      </c>
      <c r="J519" s="16"/>
      <c r="K519" s="16"/>
      <c r="L519" s="16">
        <v>3427200</v>
      </c>
      <c r="M519" s="16"/>
      <c r="N519" s="16"/>
      <c r="O519" s="16"/>
      <c r="P519" s="23"/>
      <c r="Q519" s="16"/>
      <c r="R519" s="16"/>
      <c r="S519" s="16"/>
      <c r="T519" s="16"/>
      <c r="U519" s="16"/>
      <c r="V519" s="16"/>
      <c r="W519" s="16"/>
    </row>
    <row r="520" ht="18.75" customHeight="1" spans="1:23">
      <c r="A520" s="59" t="s">
        <v>99</v>
      </c>
      <c r="B520" s="8" t="s">
        <v>531</v>
      </c>
      <c r="C520" s="9" t="s">
        <v>277</v>
      </c>
      <c r="D520" s="8" t="s">
        <v>132</v>
      </c>
      <c r="E520" s="8" t="s">
        <v>133</v>
      </c>
      <c r="F520" s="8" t="s">
        <v>278</v>
      </c>
      <c r="G520" s="8" t="s">
        <v>277</v>
      </c>
      <c r="H520" s="16">
        <v>216600</v>
      </c>
      <c r="I520" s="16">
        <v>216600</v>
      </c>
      <c r="J520" s="16"/>
      <c r="K520" s="16"/>
      <c r="L520" s="16">
        <v>216600</v>
      </c>
      <c r="M520" s="16"/>
      <c r="N520" s="16"/>
      <c r="O520" s="16"/>
      <c r="P520" s="23"/>
      <c r="Q520" s="16"/>
      <c r="R520" s="16"/>
      <c r="S520" s="16"/>
      <c r="T520" s="16"/>
      <c r="U520" s="16"/>
      <c r="V520" s="16"/>
      <c r="W520" s="16"/>
    </row>
    <row r="521" ht="18.75" customHeight="1" spans="1:23">
      <c r="A521" s="59" t="s">
        <v>99</v>
      </c>
      <c r="B521" s="8" t="s">
        <v>532</v>
      </c>
      <c r="C521" s="9" t="s">
        <v>300</v>
      </c>
      <c r="D521" s="8" t="s">
        <v>132</v>
      </c>
      <c r="E521" s="8" t="s">
        <v>133</v>
      </c>
      <c r="F521" s="8" t="s">
        <v>250</v>
      </c>
      <c r="G521" s="8" t="s">
        <v>251</v>
      </c>
      <c r="H521" s="16">
        <v>4765200</v>
      </c>
      <c r="I521" s="16">
        <v>4765200</v>
      </c>
      <c r="J521" s="16"/>
      <c r="K521" s="16"/>
      <c r="L521" s="16">
        <v>4765200</v>
      </c>
      <c r="M521" s="16"/>
      <c r="N521" s="16"/>
      <c r="O521" s="16"/>
      <c r="P521" s="23"/>
      <c r="Q521" s="16"/>
      <c r="R521" s="16"/>
      <c r="S521" s="16"/>
      <c r="T521" s="16"/>
      <c r="U521" s="16"/>
      <c r="V521" s="16"/>
      <c r="W521" s="16"/>
    </row>
    <row r="522" ht="18.75" customHeight="1" spans="1:23">
      <c r="A522" s="59" t="s">
        <v>99</v>
      </c>
      <c r="B522" s="8" t="s">
        <v>532</v>
      </c>
      <c r="C522" s="9" t="s">
        <v>300</v>
      </c>
      <c r="D522" s="8" t="s">
        <v>132</v>
      </c>
      <c r="E522" s="8" t="s">
        <v>133</v>
      </c>
      <c r="F522" s="8" t="s">
        <v>250</v>
      </c>
      <c r="G522" s="8" t="s">
        <v>251</v>
      </c>
      <c r="H522" s="16">
        <v>1732800</v>
      </c>
      <c r="I522" s="16">
        <v>1732800</v>
      </c>
      <c r="J522" s="16"/>
      <c r="K522" s="16"/>
      <c r="L522" s="16">
        <v>1732800</v>
      </c>
      <c r="M522" s="16"/>
      <c r="N522" s="16"/>
      <c r="O522" s="16"/>
      <c r="P522" s="23"/>
      <c r="Q522" s="16"/>
      <c r="R522" s="16"/>
      <c r="S522" s="16"/>
      <c r="T522" s="16"/>
      <c r="U522" s="16"/>
      <c r="V522" s="16"/>
      <c r="W522" s="16"/>
    </row>
    <row r="523" ht="18.75" customHeight="1" spans="1:23">
      <c r="A523" s="59" t="s">
        <v>99</v>
      </c>
      <c r="B523" s="8" t="s">
        <v>533</v>
      </c>
      <c r="C523" s="9" t="s">
        <v>302</v>
      </c>
      <c r="D523" s="8" t="s">
        <v>132</v>
      </c>
      <c r="E523" s="8" t="s">
        <v>133</v>
      </c>
      <c r="F523" s="8" t="s">
        <v>303</v>
      </c>
      <c r="G523" s="8" t="s">
        <v>304</v>
      </c>
      <c r="H523" s="16">
        <v>2166000</v>
      </c>
      <c r="I523" s="16">
        <v>2166000</v>
      </c>
      <c r="J523" s="16"/>
      <c r="K523" s="16"/>
      <c r="L523" s="16">
        <v>2166000</v>
      </c>
      <c r="M523" s="16"/>
      <c r="N523" s="16"/>
      <c r="O523" s="16"/>
      <c r="P523" s="23"/>
      <c r="Q523" s="16"/>
      <c r="R523" s="16"/>
      <c r="S523" s="16"/>
      <c r="T523" s="16"/>
      <c r="U523" s="16"/>
      <c r="V523" s="16"/>
      <c r="W523" s="16"/>
    </row>
    <row r="524" ht="18.75" customHeight="1" spans="1:23">
      <c r="A524" s="59" t="s">
        <v>99</v>
      </c>
      <c r="B524" s="8" t="s">
        <v>534</v>
      </c>
      <c r="C524" s="9" t="s">
        <v>328</v>
      </c>
      <c r="D524" s="8" t="s">
        <v>132</v>
      </c>
      <c r="E524" s="8" t="s">
        <v>133</v>
      </c>
      <c r="F524" s="8" t="s">
        <v>303</v>
      </c>
      <c r="G524" s="8" t="s">
        <v>304</v>
      </c>
      <c r="H524" s="16">
        <v>241800</v>
      </c>
      <c r="I524" s="16">
        <v>241800</v>
      </c>
      <c r="J524" s="16"/>
      <c r="K524" s="16"/>
      <c r="L524" s="16">
        <v>241800</v>
      </c>
      <c r="M524" s="16"/>
      <c r="N524" s="16"/>
      <c r="O524" s="16"/>
      <c r="P524" s="23"/>
      <c r="Q524" s="16"/>
      <c r="R524" s="16"/>
      <c r="S524" s="16"/>
      <c r="T524" s="16"/>
      <c r="U524" s="16"/>
      <c r="V524" s="16"/>
      <c r="W524" s="16"/>
    </row>
    <row r="525" ht="18.75" customHeight="1" spans="1:23">
      <c r="A525" s="59" t="s">
        <v>99</v>
      </c>
      <c r="B525" s="8" t="s">
        <v>535</v>
      </c>
      <c r="C525" s="9" t="s">
        <v>308</v>
      </c>
      <c r="D525" s="8" t="s">
        <v>132</v>
      </c>
      <c r="E525" s="8" t="s">
        <v>133</v>
      </c>
      <c r="F525" s="8" t="s">
        <v>291</v>
      </c>
      <c r="G525" s="8" t="s">
        <v>292</v>
      </c>
      <c r="H525" s="16">
        <v>469300</v>
      </c>
      <c r="I525" s="16">
        <v>469300</v>
      </c>
      <c r="J525" s="16"/>
      <c r="K525" s="16"/>
      <c r="L525" s="16">
        <v>469300</v>
      </c>
      <c r="M525" s="16"/>
      <c r="N525" s="16"/>
      <c r="O525" s="16"/>
      <c r="P525" s="23"/>
      <c r="Q525" s="16"/>
      <c r="R525" s="16"/>
      <c r="S525" s="16"/>
      <c r="T525" s="16"/>
      <c r="U525" s="16"/>
      <c r="V525" s="16"/>
      <c r="W525" s="16"/>
    </row>
    <row r="526" ht="18.75" customHeight="1" spans="1:23">
      <c r="A526" s="59" t="s">
        <v>99</v>
      </c>
      <c r="B526" s="8" t="s">
        <v>536</v>
      </c>
      <c r="C526" s="9" t="s">
        <v>537</v>
      </c>
      <c r="D526" s="8" t="s">
        <v>130</v>
      </c>
      <c r="E526" s="8" t="s">
        <v>131</v>
      </c>
      <c r="F526" s="8" t="s">
        <v>303</v>
      </c>
      <c r="G526" s="8" t="s">
        <v>304</v>
      </c>
      <c r="H526" s="16">
        <v>1987056</v>
      </c>
      <c r="I526" s="16">
        <v>1987056</v>
      </c>
      <c r="J526" s="16"/>
      <c r="K526" s="16"/>
      <c r="L526" s="16">
        <v>1987056</v>
      </c>
      <c r="M526" s="16"/>
      <c r="N526" s="16"/>
      <c r="O526" s="16"/>
      <c r="P526" s="23"/>
      <c r="Q526" s="16"/>
      <c r="R526" s="16"/>
      <c r="S526" s="16"/>
      <c r="T526" s="16"/>
      <c r="U526" s="16"/>
      <c r="V526" s="16"/>
      <c r="W526" s="16"/>
    </row>
    <row r="527" ht="18.75" customHeight="1" spans="1:23">
      <c r="A527" s="59" t="s">
        <v>101</v>
      </c>
      <c r="B527" s="8" t="s">
        <v>538</v>
      </c>
      <c r="C527" s="9" t="s">
        <v>249</v>
      </c>
      <c r="D527" s="8" t="s">
        <v>130</v>
      </c>
      <c r="E527" s="8" t="s">
        <v>131</v>
      </c>
      <c r="F527" s="8" t="s">
        <v>242</v>
      </c>
      <c r="G527" s="8" t="s">
        <v>243</v>
      </c>
      <c r="H527" s="16">
        <v>2129196</v>
      </c>
      <c r="I527" s="16">
        <v>2129196</v>
      </c>
      <c r="J527" s="16"/>
      <c r="K527" s="16"/>
      <c r="L527" s="16">
        <v>2129196</v>
      </c>
      <c r="M527" s="16"/>
      <c r="N527" s="16"/>
      <c r="O527" s="16"/>
      <c r="P527" s="23"/>
      <c r="Q527" s="16"/>
      <c r="R527" s="16"/>
      <c r="S527" s="16"/>
      <c r="T527" s="16"/>
      <c r="U527" s="16"/>
      <c r="V527" s="16"/>
      <c r="W527" s="16"/>
    </row>
    <row r="528" ht="18.75" customHeight="1" spans="1:23">
      <c r="A528" s="59" t="s">
        <v>101</v>
      </c>
      <c r="B528" s="8" t="s">
        <v>538</v>
      </c>
      <c r="C528" s="9" t="s">
        <v>249</v>
      </c>
      <c r="D528" s="8" t="s">
        <v>130</v>
      </c>
      <c r="E528" s="8" t="s">
        <v>131</v>
      </c>
      <c r="F528" s="8" t="s">
        <v>244</v>
      </c>
      <c r="G528" s="8" t="s">
        <v>245</v>
      </c>
      <c r="H528" s="16">
        <v>116760</v>
      </c>
      <c r="I528" s="16">
        <v>116760</v>
      </c>
      <c r="J528" s="16"/>
      <c r="K528" s="16"/>
      <c r="L528" s="16">
        <v>116760</v>
      </c>
      <c r="M528" s="16"/>
      <c r="N528" s="16"/>
      <c r="O528" s="16"/>
      <c r="P528" s="23"/>
      <c r="Q528" s="16"/>
      <c r="R528" s="16"/>
      <c r="S528" s="16"/>
      <c r="T528" s="16"/>
      <c r="U528" s="16"/>
      <c r="V528" s="16"/>
      <c r="W528" s="16"/>
    </row>
    <row r="529" ht="18.75" customHeight="1" spans="1:23">
      <c r="A529" s="59" t="s">
        <v>101</v>
      </c>
      <c r="B529" s="8" t="s">
        <v>538</v>
      </c>
      <c r="C529" s="9" t="s">
        <v>249</v>
      </c>
      <c r="D529" s="8" t="s">
        <v>130</v>
      </c>
      <c r="E529" s="8" t="s">
        <v>131</v>
      </c>
      <c r="F529" s="8" t="s">
        <v>250</v>
      </c>
      <c r="G529" s="8" t="s">
        <v>251</v>
      </c>
      <c r="H529" s="16">
        <v>580440</v>
      </c>
      <c r="I529" s="16">
        <v>580440</v>
      </c>
      <c r="J529" s="16"/>
      <c r="K529" s="16"/>
      <c r="L529" s="16">
        <v>580440</v>
      </c>
      <c r="M529" s="16"/>
      <c r="N529" s="16"/>
      <c r="O529" s="16"/>
      <c r="P529" s="23"/>
      <c r="Q529" s="16"/>
      <c r="R529" s="16"/>
      <c r="S529" s="16"/>
      <c r="T529" s="16"/>
      <c r="U529" s="16"/>
      <c r="V529" s="16"/>
      <c r="W529" s="16"/>
    </row>
    <row r="530" ht="18.75" customHeight="1" spans="1:23">
      <c r="A530" s="59" t="s">
        <v>101</v>
      </c>
      <c r="B530" s="8" t="s">
        <v>538</v>
      </c>
      <c r="C530" s="9" t="s">
        <v>249</v>
      </c>
      <c r="D530" s="8" t="s">
        <v>130</v>
      </c>
      <c r="E530" s="8" t="s">
        <v>131</v>
      </c>
      <c r="F530" s="8" t="s">
        <v>250</v>
      </c>
      <c r="G530" s="8" t="s">
        <v>251</v>
      </c>
      <c r="H530" s="16">
        <v>1050000</v>
      </c>
      <c r="I530" s="16">
        <v>1050000</v>
      </c>
      <c r="J530" s="16"/>
      <c r="K530" s="16"/>
      <c r="L530" s="16">
        <v>1050000</v>
      </c>
      <c r="M530" s="16"/>
      <c r="N530" s="16"/>
      <c r="O530" s="16"/>
      <c r="P530" s="23"/>
      <c r="Q530" s="16"/>
      <c r="R530" s="16"/>
      <c r="S530" s="16"/>
      <c r="T530" s="16"/>
      <c r="U530" s="16"/>
      <c r="V530" s="16"/>
      <c r="W530" s="16"/>
    </row>
    <row r="531" ht="18.75" customHeight="1" spans="1:23">
      <c r="A531" s="59" t="s">
        <v>101</v>
      </c>
      <c r="B531" s="8" t="s">
        <v>539</v>
      </c>
      <c r="C531" s="9" t="s">
        <v>253</v>
      </c>
      <c r="D531" s="8" t="s">
        <v>130</v>
      </c>
      <c r="E531" s="8" t="s">
        <v>131</v>
      </c>
      <c r="F531" s="8" t="s">
        <v>254</v>
      </c>
      <c r="G531" s="8" t="s">
        <v>255</v>
      </c>
      <c r="H531" s="16">
        <v>45063.96</v>
      </c>
      <c r="I531" s="16">
        <v>45063.96</v>
      </c>
      <c r="J531" s="16"/>
      <c r="K531" s="16"/>
      <c r="L531" s="16">
        <v>45063.96</v>
      </c>
      <c r="M531" s="16"/>
      <c r="N531" s="16"/>
      <c r="O531" s="16"/>
      <c r="P531" s="23"/>
      <c r="Q531" s="16"/>
      <c r="R531" s="16"/>
      <c r="S531" s="16"/>
      <c r="T531" s="16"/>
      <c r="U531" s="16"/>
      <c r="V531" s="16"/>
      <c r="W531" s="16"/>
    </row>
    <row r="532" ht="18.75" customHeight="1" spans="1:23">
      <c r="A532" s="59" t="s">
        <v>101</v>
      </c>
      <c r="B532" s="8" t="s">
        <v>539</v>
      </c>
      <c r="C532" s="9" t="s">
        <v>253</v>
      </c>
      <c r="D532" s="8" t="s">
        <v>166</v>
      </c>
      <c r="E532" s="8" t="s">
        <v>167</v>
      </c>
      <c r="F532" s="8" t="s">
        <v>256</v>
      </c>
      <c r="G532" s="8" t="s">
        <v>257</v>
      </c>
      <c r="H532" s="16">
        <v>721023.36</v>
      </c>
      <c r="I532" s="16">
        <v>721023.36</v>
      </c>
      <c r="J532" s="16"/>
      <c r="K532" s="16"/>
      <c r="L532" s="16">
        <v>721023.36</v>
      </c>
      <c r="M532" s="16"/>
      <c r="N532" s="16"/>
      <c r="O532" s="16"/>
      <c r="P532" s="23"/>
      <c r="Q532" s="16"/>
      <c r="R532" s="16"/>
      <c r="S532" s="16"/>
      <c r="T532" s="16"/>
      <c r="U532" s="16"/>
      <c r="V532" s="16"/>
      <c r="W532" s="16"/>
    </row>
    <row r="533" ht="18.75" customHeight="1" spans="1:23">
      <c r="A533" s="59" t="s">
        <v>101</v>
      </c>
      <c r="B533" s="8" t="s">
        <v>539</v>
      </c>
      <c r="C533" s="9" t="s">
        <v>253</v>
      </c>
      <c r="D533" s="8" t="s">
        <v>178</v>
      </c>
      <c r="E533" s="8" t="s">
        <v>179</v>
      </c>
      <c r="F533" s="8" t="s">
        <v>258</v>
      </c>
      <c r="G533" s="8" t="s">
        <v>259</v>
      </c>
      <c r="H533" s="16">
        <v>374030.87</v>
      </c>
      <c r="I533" s="16">
        <v>374030.87</v>
      </c>
      <c r="J533" s="16"/>
      <c r="K533" s="16"/>
      <c r="L533" s="16">
        <v>374030.87</v>
      </c>
      <c r="M533" s="16"/>
      <c r="N533" s="16"/>
      <c r="O533" s="16"/>
      <c r="P533" s="23"/>
      <c r="Q533" s="16"/>
      <c r="R533" s="16"/>
      <c r="S533" s="16"/>
      <c r="T533" s="16"/>
      <c r="U533" s="16"/>
      <c r="V533" s="16"/>
      <c r="W533" s="16"/>
    </row>
    <row r="534" ht="18.75" customHeight="1" spans="1:23">
      <c r="A534" s="59" t="s">
        <v>101</v>
      </c>
      <c r="B534" s="8" t="s">
        <v>539</v>
      </c>
      <c r="C534" s="9" t="s">
        <v>253</v>
      </c>
      <c r="D534" s="8" t="s">
        <v>180</v>
      </c>
      <c r="E534" s="8" t="s">
        <v>181</v>
      </c>
      <c r="F534" s="8" t="s">
        <v>260</v>
      </c>
      <c r="G534" s="8" t="s">
        <v>261</v>
      </c>
      <c r="H534" s="16">
        <v>36051.44</v>
      </c>
      <c r="I534" s="16">
        <v>36051.44</v>
      </c>
      <c r="J534" s="16"/>
      <c r="K534" s="16"/>
      <c r="L534" s="16">
        <v>36051.44</v>
      </c>
      <c r="M534" s="16"/>
      <c r="N534" s="16"/>
      <c r="O534" s="16"/>
      <c r="P534" s="23"/>
      <c r="Q534" s="16"/>
      <c r="R534" s="16"/>
      <c r="S534" s="16"/>
      <c r="T534" s="16"/>
      <c r="U534" s="16"/>
      <c r="V534" s="16"/>
      <c r="W534" s="16"/>
    </row>
    <row r="535" ht="18.75" customHeight="1" spans="1:23">
      <c r="A535" s="59" t="s">
        <v>101</v>
      </c>
      <c r="B535" s="8" t="s">
        <v>539</v>
      </c>
      <c r="C535" s="9" t="s">
        <v>253</v>
      </c>
      <c r="D535" s="8" t="s">
        <v>180</v>
      </c>
      <c r="E535" s="8" t="s">
        <v>181</v>
      </c>
      <c r="F535" s="8" t="s">
        <v>260</v>
      </c>
      <c r="G535" s="8" t="s">
        <v>261</v>
      </c>
      <c r="H535" s="16">
        <v>180706.48</v>
      </c>
      <c r="I535" s="16">
        <v>180706.48</v>
      </c>
      <c r="J535" s="16"/>
      <c r="K535" s="16"/>
      <c r="L535" s="16">
        <v>180706.48</v>
      </c>
      <c r="M535" s="16"/>
      <c r="N535" s="16"/>
      <c r="O535" s="16"/>
      <c r="P535" s="23"/>
      <c r="Q535" s="16"/>
      <c r="R535" s="16"/>
      <c r="S535" s="16"/>
      <c r="T535" s="16"/>
      <c r="U535" s="16"/>
      <c r="V535" s="16"/>
      <c r="W535" s="16"/>
    </row>
    <row r="536" ht="18.75" customHeight="1" spans="1:23">
      <c r="A536" s="59" t="s">
        <v>101</v>
      </c>
      <c r="B536" s="8" t="s">
        <v>539</v>
      </c>
      <c r="C536" s="9" t="s">
        <v>253</v>
      </c>
      <c r="D536" s="8" t="s">
        <v>182</v>
      </c>
      <c r="E536" s="8" t="s">
        <v>183</v>
      </c>
      <c r="F536" s="8" t="s">
        <v>254</v>
      </c>
      <c r="G536" s="8" t="s">
        <v>255</v>
      </c>
      <c r="H536" s="16">
        <v>4942</v>
      </c>
      <c r="I536" s="16">
        <v>4942</v>
      </c>
      <c r="J536" s="16"/>
      <c r="K536" s="16"/>
      <c r="L536" s="16">
        <v>4942</v>
      </c>
      <c r="M536" s="16"/>
      <c r="N536" s="16"/>
      <c r="O536" s="16"/>
      <c r="P536" s="23"/>
      <c r="Q536" s="16"/>
      <c r="R536" s="16"/>
      <c r="S536" s="16"/>
      <c r="T536" s="16"/>
      <c r="U536" s="16"/>
      <c r="V536" s="16"/>
      <c r="W536" s="16"/>
    </row>
    <row r="537" ht="18.75" customHeight="1" spans="1:23">
      <c r="A537" s="59" t="s">
        <v>101</v>
      </c>
      <c r="B537" s="8" t="s">
        <v>539</v>
      </c>
      <c r="C537" s="9" t="s">
        <v>253</v>
      </c>
      <c r="D537" s="8" t="s">
        <v>182</v>
      </c>
      <c r="E537" s="8" t="s">
        <v>183</v>
      </c>
      <c r="F537" s="8" t="s">
        <v>254</v>
      </c>
      <c r="G537" s="8" t="s">
        <v>255</v>
      </c>
      <c r="H537" s="16">
        <v>14420.47</v>
      </c>
      <c r="I537" s="16">
        <v>14420.47</v>
      </c>
      <c r="J537" s="16"/>
      <c r="K537" s="16"/>
      <c r="L537" s="16">
        <v>14420.47</v>
      </c>
      <c r="M537" s="16"/>
      <c r="N537" s="16"/>
      <c r="O537" s="16"/>
      <c r="P537" s="23"/>
      <c r="Q537" s="16"/>
      <c r="R537" s="16"/>
      <c r="S537" s="16"/>
      <c r="T537" s="16"/>
      <c r="U537" s="16"/>
      <c r="V537" s="16"/>
      <c r="W537" s="16"/>
    </row>
    <row r="538" ht="18.75" customHeight="1" spans="1:23">
      <c r="A538" s="59" t="s">
        <v>101</v>
      </c>
      <c r="B538" s="8" t="s">
        <v>539</v>
      </c>
      <c r="C538" s="9" t="s">
        <v>253</v>
      </c>
      <c r="D538" s="8" t="s">
        <v>182</v>
      </c>
      <c r="E538" s="8" t="s">
        <v>183</v>
      </c>
      <c r="F538" s="8" t="s">
        <v>254</v>
      </c>
      <c r="G538" s="8" t="s">
        <v>255</v>
      </c>
      <c r="H538" s="16">
        <v>12355</v>
      </c>
      <c r="I538" s="16">
        <v>12355</v>
      </c>
      <c r="J538" s="16"/>
      <c r="K538" s="16"/>
      <c r="L538" s="16">
        <v>12355</v>
      </c>
      <c r="M538" s="16"/>
      <c r="N538" s="16"/>
      <c r="O538" s="16"/>
      <c r="P538" s="23"/>
      <c r="Q538" s="16"/>
      <c r="R538" s="16"/>
      <c r="S538" s="16"/>
      <c r="T538" s="16"/>
      <c r="U538" s="16"/>
      <c r="V538" s="16"/>
      <c r="W538" s="16"/>
    </row>
    <row r="539" ht="18.75" customHeight="1" spans="1:23">
      <c r="A539" s="59" t="s">
        <v>101</v>
      </c>
      <c r="B539" s="8" t="s">
        <v>540</v>
      </c>
      <c r="C539" s="9" t="s">
        <v>195</v>
      </c>
      <c r="D539" s="8" t="s">
        <v>194</v>
      </c>
      <c r="E539" s="8" t="s">
        <v>195</v>
      </c>
      <c r="F539" s="8" t="s">
        <v>263</v>
      </c>
      <c r="G539" s="8" t="s">
        <v>195</v>
      </c>
      <c r="H539" s="16">
        <v>484308</v>
      </c>
      <c r="I539" s="16">
        <v>484308</v>
      </c>
      <c r="J539" s="16"/>
      <c r="K539" s="16"/>
      <c r="L539" s="16">
        <v>484308</v>
      </c>
      <c r="M539" s="16"/>
      <c r="N539" s="16"/>
      <c r="O539" s="16"/>
      <c r="P539" s="23"/>
      <c r="Q539" s="16"/>
      <c r="R539" s="16"/>
      <c r="S539" s="16"/>
      <c r="T539" s="16"/>
      <c r="U539" s="16"/>
      <c r="V539" s="16"/>
      <c r="W539" s="16"/>
    </row>
    <row r="540" ht="18.75" customHeight="1" spans="1:23">
      <c r="A540" s="59" t="s">
        <v>101</v>
      </c>
      <c r="B540" s="8" t="s">
        <v>541</v>
      </c>
      <c r="C540" s="9" t="s">
        <v>265</v>
      </c>
      <c r="D540" s="8" t="s">
        <v>164</v>
      </c>
      <c r="E540" s="8" t="s">
        <v>165</v>
      </c>
      <c r="F540" s="8" t="s">
        <v>266</v>
      </c>
      <c r="G540" s="8" t="s">
        <v>267</v>
      </c>
      <c r="H540" s="16">
        <v>201600</v>
      </c>
      <c r="I540" s="16">
        <v>201600</v>
      </c>
      <c r="J540" s="16"/>
      <c r="K540" s="16"/>
      <c r="L540" s="16">
        <v>201600</v>
      </c>
      <c r="M540" s="16"/>
      <c r="N540" s="16"/>
      <c r="O540" s="16"/>
      <c r="P540" s="23"/>
      <c r="Q540" s="16"/>
      <c r="R540" s="16"/>
      <c r="S540" s="16"/>
      <c r="T540" s="16"/>
      <c r="U540" s="16"/>
      <c r="V540" s="16"/>
      <c r="W540" s="16"/>
    </row>
    <row r="541" ht="18.75" customHeight="1" spans="1:23">
      <c r="A541" s="59" t="s">
        <v>101</v>
      </c>
      <c r="B541" s="8" t="s">
        <v>542</v>
      </c>
      <c r="C541" s="9" t="s">
        <v>277</v>
      </c>
      <c r="D541" s="8" t="s">
        <v>130</v>
      </c>
      <c r="E541" s="8" t="s">
        <v>131</v>
      </c>
      <c r="F541" s="8" t="s">
        <v>278</v>
      </c>
      <c r="G541" s="8" t="s">
        <v>277</v>
      </c>
      <c r="H541" s="16">
        <v>21000</v>
      </c>
      <c r="I541" s="16">
        <v>21000</v>
      </c>
      <c r="J541" s="16"/>
      <c r="K541" s="16"/>
      <c r="L541" s="16">
        <v>21000</v>
      </c>
      <c r="M541" s="16"/>
      <c r="N541" s="16"/>
      <c r="O541" s="16"/>
      <c r="P541" s="23"/>
      <c r="Q541" s="16"/>
      <c r="R541" s="16"/>
      <c r="S541" s="16"/>
      <c r="T541" s="16"/>
      <c r="U541" s="16"/>
      <c r="V541" s="16"/>
      <c r="W541" s="16"/>
    </row>
    <row r="542" ht="18.75" customHeight="1" spans="1:23">
      <c r="A542" s="59" t="s">
        <v>101</v>
      </c>
      <c r="B542" s="8" t="s">
        <v>543</v>
      </c>
      <c r="C542" s="9" t="s">
        <v>308</v>
      </c>
      <c r="D542" s="8" t="s">
        <v>130</v>
      </c>
      <c r="E542" s="8" t="s">
        <v>131</v>
      </c>
      <c r="F542" s="8" t="s">
        <v>291</v>
      </c>
      <c r="G542" s="8" t="s">
        <v>292</v>
      </c>
      <c r="H542" s="16">
        <v>45500</v>
      </c>
      <c r="I542" s="16">
        <v>45500</v>
      </c>
      <c r="J542" s="16"/>
      <c r="K542" s="16"/>
      <c r="L542" s="16">
        <v>45500</v>
      </c>
      <c r="M542" s="16"/>
      <c r="N542" s="16"/>
      <c r="O542" s="16"/>
      <c r="P542" s="23"/>
      <c r="Q542" s="16"/>
      <c r="R542" s="16"/>
      <c r="S542" s="16"/>
      <c r="T542" s="16"/>
      <c r="U542" s="16"/>
      <c r="V542" s="16"/>
      <c r="W542" s="16"/>
    </row>
    <row r="543" ht="18.75" customHeight="1" spans="1:23">
      <c r="A543" s="59" t="s">
        <v>101</v>
      </c>
      <c r="B543" s="8" t="s">
        <v>544</v>
      </c>
      <c r="C543" s="9" t="s">
        <v>300</v>
      </c>
      <c r="D543" s="8" t="s">
        <v>130</v>
      </c>
      <c r="E543" s="8" t="s">
        <v>131</v>
      </c>
      <c r="F543" s="8" t="s">
        <v>250</v>
      </c>
      <c r="G543" s="8" t="s">
        <v>251</v>
      </c>
      <c r="H543" s="16">
        <v>168000</v>
      </c>
      <c r="I543" s="16">
        <v>168000</v>
      </c>
      <c r="J543" s="16"/>
      <c r="K543" s="16"/>
      <c r="L543" s="16">
        <v>168000</v>
      </c>
      <c r="M543" s="16"/>
      <c r="N543" s="16"/>
      <c r="O543" s="16"/>
      <c r="P543" s="23"/>
      <c r="Q543" s="16"/>
      <c r="R543" s="16"/>
      <c r="S543" s="16"/>
      <c r="T543" s="16"/>
      <c r="U543" s="16"/>
      <c r="V543" s="16"/>
      <c r="W543" s="16"/>
    </row>
    <row r="544" ht="18.75" customHeight="1" spans="1:23">
      <c r="A544" s="59" t="s">
        <v>101</v>
      </c>
      <c r="B544" s="8" t="s">
        <v>544</v>
      </c>
      <c r="C544" s="9" t="s">
        <v>300</v>
      </c>
      <c r="D544" s="8" t="s">
        <v>130</v>
      </c>
      <c r="E544" s="8" t="s">
        <v>131</v>
      </c>
      <c r="F544" s="8" t="s">
        <v>250</v>
      </c>
      <c r="G544" s="8" t="s">
        <v>251</v>
      </c>
      <c r="H544" s="16">
        <v>462000</v>
      </c>
      <c r="I544" s="16">
        <v>462000</v>
      </c>
      <c r="J544" s="16"/>
      <c r="K544" s="16"/>
      <c r="L544" s="16">
        <v>462000</v>
      </c>
      <c r="M544" s="16"/>
      <c r="N544" s="16"/>
      <c r="O544" s="16"/>
      <c r="P544" s="23"/>
      <c r="Q544" s="16"/>
      <c r="R544" s="16"/>
      <c r="S544" s="16"/>
      <c r="T544" s="16"/>
      <c r="U544" s="16"/>
      <c r="V544" s="16"/>
      <c r="W544" s="16"/>
    </row>
    <row r="545" ht="18.75" customHeight="1" spans="1:23">
      <c r="A545" s="59" t="s">
        <v>101</v>
      </c>
      <c r="B545" s="8" t="s">
        <v>545</v>
      </c>
      <c r="C545" s="9" t="s">
        <v>302</v>
      </c>
      <c r="D545" s="8" t="s">
        <v>130</v>
      </c>
      <c r="E545" s="8" t="s">
        <v>131</v>
      </c>
      <c r="F545" s="8" t="s">
        <v>303</v>
      </c>
      <c r="G545" s="8" t="s">
        <v>304</v>
      </c>
      <c r="H545" s="16">
        <v>210000</v>
      </c>
      <c r="I545" s="16">
        <v>210000</v>
      </c>
      <c r="J545" s="16"/>
      <c r="K545" s="16"/>
      <c r="L545" s="16">
        <v>210000</v>
      </c>
      <c r="M545" s="16"/>
      <c r="N545" s="16"/>
      <c r="O545" s="16"/>
      <c r="P545" s="23"/>
      <c r="Q545" s="16"/>
      <c r="R545" s="16"/>
      <c r="S545" s="16"/>
      <c r="T545" s="16"/>
      <c r="U545" s="16"/>
      <c r="V545" s="16"/>
      <c r="W545" s="16"/>
    </row>
    <row r="546" ht="18.75" customHeight="1" spans="1:23">
      <c r="A546" s="59" t="s">
        <v>101</v>
      </c>
      <c r="B546" s="8" t="s">
        <v>546</v>
      </c>
      <c r="C546" s="9" t="s">
        <v>547</v>
      </c>
      <c r="D546" s="8" t="s">
        <v>130</v>
      </c>
      <c r="E546" s="8" t="s">
        <v>131</v>
      </c>
      <c r="F546" s="8" t="s">
        <v>303</v>
      </c>
      <c r="G546" s="8" t="s">
        <v>304</v>
      </c>
      <c r="H546" s="16">
        <v>494900</v>
      </c>
      <c r="I546" s="16">
        <v>494900</v>
      </c>
      <c r="J546" s="16"/>
      <c r="K546" s="16"/>
      <c r="L546" s="16">
        <v>494900</v>
      </c>
      <c r="M546" s="16"/>
      <c r="N546" s="16"/>
      <c r="O546" s="16"/>
      <c r="P546" s="23"/>
      <c r="Q546" s="16"/>
      <c r="R546" s="16"/>
      <c r="S546" s="16"/>
      <c r="T546" s="16"/>
      <c r="U546" s="16"/>
      <c r="V546" s="16"/>
      <c r="W546" s="16"/>
    </row>
    <row r="547" ht="18.75" customHeight="1" spans="1:23">
      <c r="A547" s="59" t="s">
        <v>101</v>
      </c>
      <c r="B547" s="8" t="s">
        <v>548</v>
      </c>
      <c r="C547" s="9" t="s">
        <v>549</v>
      </c>
      <c r="D547" s="8" t="s">
        <v>130</v>
      </c>
      <c r="E547" s="8" t="s">
        <v>131</v>
      </c>
      <c r="F547" s="8" t="s">
        <v>281</v>
      </c>
      <c r="G547" s="8" t="s">
        <v>282</v>
      </c>
      <c r="H547" s="16">
        <v>57780</v>
      </c>
      <c r="I547" s="16">
        <v>57780</v>
      </c>
      <c r="J547" s="16"/>
      <c r="K547" s="16"/>
      <c r="L547" s="16">
        <v>57780</v>
      </c>
      <c r="M547" s="16"/>
      <c r="N547" s="16"/>
      <c r="O547" s="16"/>
      <c r="P547" s="23"/>
      <c r="Q547" s="16"/>
      <c r="R547" s="16"/>
      <c r="S547" s="16"/>
      <c r="T547" s="16"/>
      <c r="U547" s="16"/>
      <c r="V547" s="16"/>
      <c r="W547" s="16"/>
    </row>
    <row r="548" ht="18.75" customHeight="1" spans="1:23">
      <c r="A548" s="59" t="s">
        <v>101</v>
      </c>
      <c r="B548" s="8" t="s">
        <v>548</v>
      </c>
      <c r="C548" s="9" t="s">
        <v>549</v>
      </c>
      <c r="D548" s="8" t="s">
        <v>130</v>
      </c>
      <c r="E548" s="8" t="s">
        <v>131</v>
      </c>
      <c r="F548" s="8" t="s">
        <v>283</v>
      </c>
      <c r="G548" s="8" t="s">
        <v>284</v>
      </c>
      <c r="H548" s="16">
        <v>38000</v>
      </c>
      <c r="I548" s="16">
        <v>38000</v>
      </c>
      <c r="J548" s="16"/>
      <c r="K548" s="16"/>
      <c r="L548" s="16">
        <v>38000</v>
      </c>
      <c r="M548" s="16"/>
      <c r="N548" s="16"/>
      <c r="O548" s="16"/>
      <c r="P548" s="23"/>
      <c r="Q548" s="16"/>
      <c r="R548" s="16"/>
      <c r="S548" s="16"/>
      <c r="T548" s="16"/>
      <c r="U548" s="16"/>
      <c r="V548" s="16"/>
      <c r="W548" s="16"/>
    </row>
    <row r="549" ht="18.75" customHeight="1" spans="1:23">
      <c r="A549" s="59" t="s">
        <v>101</v>
      </c>
      <c r="B549" s="8" t="s">
        <v>548</v>
      </c>
      <c r="C549" s="9" t="s">
        <v>549</v>
      </c>
      <c r="D549" s="8" t="s">
        <v>130</v>
      </c>
      <c r="E549" s="8" t="s">
        <v>131</v>
      </c>
      <c r="F549" s="8" t="s">
        <v>293</v>
      </c>
      <c r="G549" s="8" t="s">
        <v>294</v>
      </c>
      <c r="H549" s="16">
        <v>5000</v>
      </c>
      <c r="I549" s="16">
        <v>5000</v>
      </c>
      <c r="J549" s="16"/>
      <c r="K549" s="16"/>
      <c r="L549" s="16">
        <v>5000</v>
      </c>
      <c r="M549" s="16"/>
      <c r="N549" s="16"/>
      <c r="O549" s="16"/>
      <c r="P549" s="23"/>
      <c r="Q549" s="16"/>
      <c r="R549" s="16"/>
      <c r="S549" s="16"/>
      <c r="T549" s="16"/>
      <c r="U549" s="16"/>
      <c r="V549" s="16"/>
      <c r="W549" s="16"/>
    </row>
    <row r="550" ht="18.75" customHeight="1" spans="1:23">
      <c r="A550" s="59" t="s">
        <v>101</v>
      </c>
      <c r="B550" s="8" t="s">
        <v>548</v>
      </c>
      <c r="C550" s="9" t="s">
        <v>549</v>
      </c>
      <c r="D550" s="8" t="s">
        <v>130</v>
      </c>
      <c r="E550" s="8" t="s">
        <v>131</v>
      </c>
      <c r="F550" s="8" t="s">
        <v>295</v>
      </c>
      <c r="G550" s="8" t="s">
        <v>296</v>
      </c>
      <c r="H550" s="16">
        <v>30000</v>
      </c>
      <c r="I550" s="16">
        <v>30000</v>
      </c>
      <c r="J550" s="16"/>
      <c r="K550" s="16"/>
      <c r="L550" s="16">
        <v>30000</v>
      </c>
      <c r="M550" s="16"/>
      <c r="N550" s="16"/>
      <c r="O550" s="16"/>
      <c r="P550" s="23"/>
      <c r="Q550" s="16"/>
      <c r="R550" s="16"/>
      <c r="S550" s="16"/>
      <c r="T550" s="16"/>
      <c r="U550" s="16"/>
      <c r="V550" s="16"/>
      <c r="W550" s="16"/>
    </row>
    <row r="551" ht="18.75" customHeight="1" spans="1:23">
      <c r="A551" s="59" t="s">
        <v>101</v>
      </c>
      <c r="B551" s="8" t="s">
        <v>548</v>
      </c>
      <c r="C551" s="9" t="s">
        <v>549</v>
      </c>
      <c r="D551" s="8" t="s">
        <v>130</v>
      </c>
      <c r="E551" s="8" t="s">
        <v>131</v>
      </c>
      <c r="F551" s="8" t="s">
        <v>313</v>
      </c>
      <c r="G551" s="8" t="s">
        <v>314</v>
      </c>
      <c r="H551" s="16">
        <v>30000</v>
      </c>
      <c r="I551" s="16">
        <v>30000</v>
      </c>
      <c r="J551" s="16"/>
      <c r="K551" s="16"/>
      <c r="L551" s="16">
        <v>30000</v>
      </c>
      <c r="M551" s="16"/>
      <c r="N551" s="16"/>
      <c r="O551" s="16"/>
      <c r="P551" s="23"/>
      <c r="Q551" s="16"/>
      <c r="R551" s="16"/>
      <c r="S551" s="16"/>
      <c r="T551" s="16"/>
      <c r="U551" s="16"/>
      <c r="V551" s="16"/>
      <c r="W551" s="16"/>
    </row>
    <row r="552" ht="18.75" customHeight="1" spans="1:23">
      <c r="A552" s="59" t="s">
        <v>101</v>
      </c>
      <c r="B552" s="8" t="s">
        <v>548</v>
      </c>
      <c r="C552" s="9" t="s">
        <v>549</v>
      </c>
      <c r="D552" s="8" t="s">
        <v>130</v>
      </c>
      <c r="E552" s="8" t="s">
        <v>131</v>
      </c>
      <c r="F552" s="8" t="s">
        <v>291</v>
      </c>
      <c r="G552" s="8" t="s">
        <v>292</v>
      </c>
      <c r="H552" s="16">
        <v>320000</v>
      </c>
      <c r="I552" s="16">
        <v>320000</v>
      </c>
      <c r="J552" s="16"/>
      <c r="K552" s="16"/>
      <c r="L552" s="16">
        <v>320000</v>
      </c>
      <c r="M552" s="16"/>
      <c r="N552" s="16"/>
      <c r="O552" s="16"/>
      <c r="P552" s="23"/>
      <c r="Q552" s="16"/>
      <c r="R552" s="16"/>
      <c r="S552" s="16"/>
      <c r="T552" s="16"/>
      <c r="U552" s="16"/>
      <c r="V552" s="16"/>
      <c r="W552" s="16"/>
    </row>
    <row r="553" ht="18.75" customHeight="1" spans="1:23">
      <c r="A553" s="59" t="s">
        <v>103</v>
      </c>
      <c r="B553" s="8" t="s">
        <v>550</v>
      </c>
      <c r="C553" s="9" t="s">
        <v>249</v>
      </c>
      <c r="D553" s="8" t="s">
        <v>156</v>
      </c>
      <c r="E553" s="8" t="s">
        <v>157</v>
      </c>
      <c r="F553" s="8" t="s">
        <v>242</v>
      </c>
      <c r="G553" s="8" t="s">
        <v>243</v>
      </c>
      <c r="H553" s="16">
        <v>471024</v>
      </c>
      <c r="I553" s="16">
        <v>471024</v>
      </c>
      <c r="J553" s="16"/>
      <c r="K553" s="16"/>
      <c r="L553" s="16">
        <v>471024</v>
      </c>
      <c r="M553" s="16"/>
      <c r="N553" s="16"/>
      <c r="O553" s="16"/>
      <c r="P553" s="23"/>
      <c r="Q553" s="16"/>
      <c r="R553" s="16"/>
      <c r="S553" s="16"/>
      <c r="T553" s="16"/>
      <c r="U553" s="16"/>
      <c r="V553" s="16"/>
      <c r="W553" s="16"/>
    </row>
    <row r="554" ht="18.75" customHeight="1" spans="1:23">
      <c r="A554" s="59" t="s">
        <v>103</v>
      </c>
      <c r="B554" s="8" t="s">
        <v>550</v>
      </c>
      <c r="C554" s="9" t="s">
        <v>249</v>
      </c>
      <c r="D554" s="8" t="s">
        <v>156</v>
      </c>
      <c r="E554" s="8" t="s">
        <v>157</v>
      </c>
      <c r="F554" s="8" t="s">
        <v>244</v>
      </c>
      <c r="G554" s="8" t="s">
        <v>245</v>
      </c>
      <c r="H554" s="16">
        <v>23760</v>
      </c>
      <c r="I554" s="16">
        <v>23760</v>
      </c>
      <c r="J554" s="16"/>
      <c r="K554" s="16"/>
      <c r="L554" s="16">
        <v>23760</v>
      </c>
      <c r="M554" s="16"/>
      <c r="N554" s="16"/>
      <c r="O554" s="16"/>
      <c r="P554" s="23"/>
      <c r="Q554" s="16"/>
      <c r="R554" s="16"/>
      <c r="S554" s="16"/>
      <c r="T554" s="16"/>
      <c r="U554" s="16"/>
      <c r="V554" s="16"/>
      <c r="W554" s="16"/>
    </row>
    <row r="555" ht="18.75" customHeight="1" spans="1:23">
      <c r="A555" s="59" t="s">
        <v>103</v>
      </c>
      <c r="B555" s="8" t="s">
        <v>550</v>
      </c>
      <c r="C555" s="9" t="s">
        <v>249</v>
      </c>
      <c r="D555" s="8" t="s">
        <v>156</v>
      </c>
      <c r="E555" s="8" t="s">
        <v>157</v>
      </c>
      <c r="F555" s="8" t="s">
        <v>250</v>
      </c>
      <c r="G555" s="8" t="s">
        <v>251</v>
      </c>
      <c r="H555" s="16">
        <v>116880</v>
      </c>
      <c r="I555" s="16">
        <v>116880</v>
      </c>
      <c r="J555" s="16"/>
      <c r="K555" s="16"/>
      <c r="L555" s="16">
        <v>116880</v>
      </c>
      <c r="M555" s="16"/>
      <c r="N555" s="16"/>
      <c r="O555" s="16"/>
      <c r="P555" s="23"/>
      <c r="Q555" s="16"/>
      <c r="R555" s="16"/>
      <c r="S555" s="16"/>
      <c r="T555" s="16"/>
      <c r="U555" s="16"/>
      <c r="V555" s="16"/>
      <c r="W555" s="16"/>
    </row>
    <row r="556" ht="18.75" customHeight="1" spans="1:23">
      <c r="A556" s="59" t="s">
        <v>103</v>
      </c>
      <c r="B556" s="8" t="s">
        <v>550</v>
      </c>
      <c r="C556" s="9" t="s">
        <v>249</v>
      </c>
      <c r="D556" s="8" t="s">
        <v>156</v>
      </c>
      <c r="E556" s="8" t="s">
        <v>157</v>
      </c>
      <c r="F556" s="8" t="s">
        <v>250</v>
      </c>
      <c r="G556" s="8" t="s">
        <v>251</v>
      </c>
      <c r="H556" s="16">
        <v>210000</v>
      </c>
      <c r="I556" s="16">
        <v>210000</v>
      </c>
      <c r="J556" s="16"/>
      <c r="K556" s="16"/>
      <c r="L556" s="16">
        <v>210000</v>
      </c>
      <c r="M556" s="16"/>
      <c r="N556" s="16"/>
      <c r="O556" s="16"/>
      <c r="P556" s="23"/>
      <c r="Q556" s="16"/>
      <c r="R556" s="16"/>
      <c r="S556" s="16"/>
      <c r="T556" s="16"/>
      <c r="U556" s="16"/>
      <c r="V556" s="16"/>
      <c r="W556" s="16"/>
    </row>
    <row r="557" ht="18.75" customHeight="1" spans="1:23">
      <c r="A557" s="59" t="s">
        <v>103</v>
      </c>
      <c r="B557" s="8" t="s">
        <v>551</v>
      </c>
      <c r="C557" s="9" t="s">
        <v>253</v>
      </c>
      <c r="D557" s="8" t="s">
        <v>156</v>
      </c>
      <c r="E557" s="8" t="s">
        <v>157</v>
      </c>
      <c r="F557" s="8" t="s">
        <v>254</v>
      </c>
      <c r="G557" s="8" t="s">
        <v>255</v>
      </c>
      <c r="H557" s="16">
        <v>9476.64</v>
      </c>
      <c r="I557" s="16">
        <v>9476.64</v>
      </c>
      <c r="J557" s="16"/>
      <c r="K557" s="16"/>
      <c r="L557" s="16">
        <v>9476.64</v>
      </c>
      <c r="M557" s="16"/>
      <c r="N557" s="16"/>
      <c r="O557" s="16"/>
      <c r="P557" s="23"/>
      <c r="Q557" s="16"/>
      <c r="R557" s="16"/>
      <c r="S557" s="16"/>
      <c r="T557" s="16"/>
      <c r="U557" s="16"/>
      <c r="V557" s="16"/>
      <c r="W557" s="16"/>
    </row>
    <row r="558" ht="18.75" customHeight="1" spans="1:23">
      <c r="A558" s="59" t="s">
        <v>103</v>
      </c>
      <c r="B558" s="8" t="s">
        <v>551</v>
      </c>
      <c r="C558" s="9" t="s">
        <v>253</v>
      </c>
      <c r="D558" s="8" t="s">
        <v>166</v>
      </c>
      <c r="E558" s="8" t="s">
        <v>167</v>
      </c>
      <c r="F558" s="8" t="s">
        <v>256</v>
      </c>
      <c r="G558" s="8" t="s">
        <v>257</v>
      </c>
      <c r="H558" s="16">
        <v>151626.24</v>
      </c>
      <c r="I558" s="16">
        <v>151626.24</v>
      </c>
      <c r="J558" s="16"/>
      <c r="K558" s="16"/>
      <c r="L558" s="16">
        <v>151626.24</v>
      </c>
      <c r="M558" s="16"/>
      <c r="N558" s="16"/>
      <c r="O558" s="16"/>
      <c r="P558" s="23"/>
      <c r="Q558" s="16"/>
      <c r="R558" s="16"/>
      <c r="S558" s="16"/>
      <c r="T558" s="16"/>
      <c r="U558" s="16"/>
      <c r="V558" s="16"/>
      <c r="W558" s="16"/>
    </row>
    <row r="559" ht="18.75" customHeight="1" spans="1:23">
      <c r="A559" s="59" t="s">
        <v>103</v>
      </c>
      <c r="B559" s="8" t="s">
        <v>551</v>
      </c>
      <c r="C559" s="9" t="s">
        <v>253</v>
      </c>
      <c r="D559" s="8" t="s">
        <v>178</v>
      </c>
      <c r="E559" s="8" t="s">
        <v>179</v>
      </c>
      <c r="F559" s="8" t="s">
        <v>258</v>
      </c>
      <c r="G559" s="8" t="s">
        <v>259</v>
      </c>
      <c r="H559" s="16">
        <v>78656.11</v>
      </c>
      <c r="I559" s="16">
        <v>78656.11</v>
      </c>
      <c r="J559" s="16"/>
      <c r="K559" s="16"/>
      <c r="L559" s="16">
        <v>78656.11</v>
      </c>
      <c r="M559" s="16"/>
      <c r="N559" s="16"/>
      <c r="O559" s="16"/>
      <c r="P559" s="23"/>
      <c r="Q559" s="16"/>
      <c r="R559" s="16"/>
      <c r="S559" s="16"/>
      <c r="T559" s="16"/>
      <c r="U559" s="16"/>
      <c r="V559" s="16"/>
      <c r="W559" s="16"/>
    </row>
    <row r="560" ht="18.75" customHeight="1" spans="1:23">
      <c r="A560" s="59" t="s">
        <v>103</v>
      </c>
      <c r="B560" s="8" t="s">
        <v>551</v>
      </c>
      <c r="C560" s="9" t="s">
        <v>253</v>
      </c>
      <c r="D560" s="8" t="s">
        <v>180</v>
      </c>
      <c r="E560" s="8" t="s">
        <v>181</v>
      </c>
      <c r="F560" s="8" t="s">
        <v>260</v>
      </c>
      <c r="G560" s="8" t="s">
        <v>261</v>
      </c>
      <c r="H560" s="16">
        <v>38001.33</v>
      </c>
      <c r="I560" s="16">
        <v>38001.33</v>
      </c>
      <c r="J560" s="16"/>
      <c r="K560" s="16"/>
      <c r="L560" s="16">
        <v>38001.33</v>
      </c>
      <c r="M560" s="16"/>
      <c r="N560" s="16"/>
      <c r="O560" s="16"/>
      <c r="P560" s="23"/>
      <c r="Q560" s="16"/>
      <c r="R560" s="16"/>
      <c r="S560" s="16"/>
      <c r="T560" s="16"/>
      <c r="U560" s="16"/>
      <c r="V560" s="16"/>
      <c r="W560" s="16"/>
    </row>
    <row r="561" ht="18.75" customHeight="1" spans="1:23">
      <c r="A561" s="59" t="s">
        <v>103</v>
      </c>
      <c r="B561" s="8" t="s">
        <v>551</v>
      </c>
      <c r="C561" s="9" t="s">
        <v>253</v>
      </c>
      <c r="D561" s="8" t="s">
        <v>180</v>
      </c>
      <c r="E561" s="8" t="s">
        <v>181</v>
      </c>
      <c r="F561" s="8" t="s">
        <v>260</v>
      </c>
      <c r="G561" s="8" t="s">
        <v>261</v>
      </c>
      <c r="H561" s="16">
        <v>3942.4</v>
      </c>
      <c r="I561" s="16">
        <v>3942.4</v>
      </c>
      <c r="J561" s="16"/>
      <c r="K561" s="16"/>
      <c r="L561" s="16">
        <v>3942.4</v>
      </c>
      <c r="M561" s="16"/>
      <c r="N561" s="16"/>
      <c r="O561" s="16"/>
      <c r="P561" s="23"/>
      <c r="Q561" s="16"/>
      <c r="R561" s="16"/>
      <c r="S561" s="16"/>
      <c r="T561" s="16"/>
      <c r="U561" s="16"/>
      <c r="V561" s="16"/>
      <c r="W561" s="16"/>
    </row>
    <row r="562" ht="18.75" customHeight="1" spans="1:23">
      <c r="A562" s="59" t="s">
        <v>103</v>
      </c>
      <c r="B562" s="8" t="s">
        <v>551</v>
      </c>
      <c r="C562" s="9" t="s">
        <v>253</v>
      </c>
      <c r="D562" s="8" t="s">
        <v>182</v>
      </c>
      <c r="E562" s="8" t="s">
        <v>183</v>
      </c>
      <c r="F562" s="8" t="s">
        <v>254</v>
      </c>
      <c r="G562" s="8" t="s">
        <v>255</v>
      </c>
      <c r="H562" s="16">
        <v>2471</v>
      </c>
      <c r="I562" s="16">
        <v>2471</v>
      </c>
      <c r="J562" s="16"/>
      <c r="K562" s="16"/>
      <c r="L562" s="16">
        <v>2471</v>
      </c>
      <c r="M562" s="16"/>
      <c r="N562" s="16"/>
      <c r="O562" s="16"/>
      <c r="P562" s="23"/>
      <c r="Q562" s="16"/>
      <c r="R562" s="16"/>
      <c r="S562" s="16"/>
      <c r="T562" s="16"/>
      <c r="U562" s="16"/>
      <c r="V562" s="16"/>
      <c r="W562" s="16"/>
    </row>
    <row r="563" ht="18.75" customHeight="1" spans="1:23">
      <c r="A563" s="59" t="s">
        <v>103</v>
      </c>
      <c r="B563" s="8" t="s">
        <v>551</v>
      </c>
      <c r="C563" s="9" t="s">
        <v>253</v>
      </c>
      <c r="D563" s="8" t="s">
        <v>182</v>
      </c>
      <c r="E563" s="8" t="s">
        <v>183</v>
      </c>
      <c r="F563" s="8" t="s">
        <v>254</v>
      </c>
      <c r="G563" s="8" t="s">
        <v>255</v>
      </c>
      <c r="H563" s="16">
        <v>3032.52</v>
      </c>
      <c r="I563" s="16">
        <v>3032.52</v>
      </c>
      <c r="J563" s="16"/>
      <c r="K563" s="16"/>
      <c r="L563" s="16">
        <v>3032.52</v>
      </c>
      <c r="M563" s="16"/>
      <c r="N563" s="16"/>
      <c r="O563" s="16"/>
      <c r="P563" s="23"/>
      <c r="Q563" s="16"/>
      <c r="R563" s="16"/>
      <c r="S563" s="16"/>
      <c r="T563" s="16"/>
      <c r="U563" s="16"/>
      <c r="V563" s="16"/>
      <c r="W563" s="16"/>
    </row>
    <row r="564" ht="18.75" customHeight="1" spans="1:23">
      <c r="A564" s="59" t="s">
        <v>103</v>
      </c>
      <c r="B564" s="8" t="s">
        <v>551</v>
      </c>
      <c r="C564" s="9" t="s">
        <v>253</v>
      </c>
      <c r="D564" s="8" t="s">
        <v>182</v>
      </c>
      <c r="E564" s="8" t="s">
        <v>183</v>
      </c>
      <c r="F564" s="8" t="s">
        <v>254</v>
      </c>
      <c r="G564" s="8" t="s">
        <v>255</v>
      </c>
      <c r="H564" s="16">
        <v>353</v>
      </c>
      <c r="I564" s="16">
        <v>353</v>
      </c>
      <c r="J564" s="16"/>
      <c r="K564" s="16"/>
      <c r="L564" s="16">
        <v>353</v>
      </c>
      <c r="M564" s="16"/>
      <c r="N564" s="16"/>
      <c r="O564" s="16"/>
      <c r="P564" s="23"/>
      <c r="Q564" s="16"/>
      <c r="R564" s="16"/>
      <c r="S564" s="16"/>
      <c r="T564" s="16"/>
      <c r="U564" s="16"/>
      <c r="V564" s="16"/>
      <c r="W564" s="16"/>
    </row>
    <row r="565" ht="18.75" customHeight="1" spans="1:23">
      <c r="A565" s="59" t="s">
        <v>103</v>
      </c>
      <c r="B565" s="8" t="s">
        <v>552</v>
      </c>
      <c r="C565" s="9" t="s">
        <v>195</v>
      </c>
      <c r="D565" s="8" t="s">
        <v>194</v>
      </c>
      <c r="E565" s="8" t="s">
        <v>195</v>
      </c>
      <c r="F565" s="8" t="s">
        <v>263</v>
      </c>
      <c r="G565" s="8" t="s">
        <v>195</v>
      </c>
      <c r="H565" s="16">
        <v>101964</v>
      </c>
      <c r="I565" s="16">
        <v>101964</v>
      </c>
      <c r="J565" s="16"/>
      <c r="K565" s="16"/>
      <c r="L565" s="16">
        <v>101964</v>
      </c>
      <c r="M565" s="16"/>
      <c r="N565" s="16"/>
      <c r="O565" s="16"/>
      <c r="P565" s="23"/>
      <c r="Q565" s="16"/>
      <c r="R565" s="16"/>
      <c r="S565" s="16"/>
      <c r="T565" s="16"/>
      <c r="U565" s="16"/>
      <c r="V565" s="16"/>
      <c r="W565" s="16"/>
    </row>
    <row r="566" ht="18.75" customHeight="1" spans="1:23">
      <c r="A566" s="59" t="s">
        <v>103</v>
      </c>
      <c r="B566" s="8" t="s">
        <v>553</v>
      </c>
      <c r="C566" s="9" t="s">
        <v>265</v>
      </c>
      <c r="D566" s="8" t="s">
        <v>164</v>
      </c>
      <c r="E566" s="8" t="s">
        <v>165</v>
      </c>
      <c r="F566" s="8" t="s">
        <v>266</v>
      </c>
      <c r="G566" s="8" t="s">
        <v>267</v>
      </c>
      <c r="H566" s="16">
        <v>14400</v>
      </c>
      <c r="I566" s="16">
        <v>14400</v>
      </c>
      <c r="J566" s="16"/>
      <c r="K566" s="16"/>
      <c r="L566" s="16">
        <v>14400</v>
      </c>
      <c r="M566" s="16"/>
      <c r="N566" s="16"/>
      <c r="O566" s="16"/>
      <c r="P566" s="23"/>
      <c r="Q566" s="16"/>
      <c r="R566" s="16"/>
      <c r="S566" s="16"/>
      <c r="T566" s="16"/>
      <c r="U566" s="16"/>
      <c r="V566" s="16"/>
      <c r="W566" s="16"/>
    </row>
    <row r="567" ht="18.75" customHeight="1" spans="1:23">
      <c r="A567" s="59" t="s">
        <v>103</v>
      </c>
      <c r="B567" s="8" t="s">
        <v>554</v>
      </c>
      <c r="C567" s="9" t="s">
        <v>277</v>
      </c>
      <c r="D567" s="8" t="s">
        <v>156</v>
      </c>
      <c r="E567" s="8" t="s">
        <v>157</v>
      </c>
      <c r="F567" s="8" t="s">
        <v>278</v>
      </c>
      <c r="G567" s="8" t="s">
        <v>277</v>
      </c>
      <c r="H567" s="16">
        <v>4200</v>
      </c>
      <c r="I567" s="16">
        <v>4200</v>
      </c>
      <c r="J567" s="16"/>
      <c r="K567" s="16"/>
      <c r="L567" s="16">
        <v>4200</v>
      </c>
      <c r="M567" s="16"/>
      <c r="N567" s="16"/>
      <c r="O567" s="16"/>
      <c r="P567" s="23"/>
      <c r="Q567" s="16"/>
      <c r="R567" s="16"/>
      <c r="S567" s="16"/>
      <c r="T567" s="16"/>
      <c r="U567" s="16"/>
      <c r="V567" s="16"/>
      <c r="W567" s="16"/>
    </row>
    <row r="568" ht="18.75" customHeight="1" spans="1:23">
      <c r="A568" s="59" t="s">
        <v>103</v>
      </c>
      <c r="B568" s="8" t="s">
        <v>555</v>
      </c>
      <c r="C568" s="9" t="s">
        <v>280</v>
      </c>
      <c r="D568" s="8" t="s">
        <v>156</v>
      </c>
      <c r="E568" s="8" t="s">
        <v>157</v>
      </c>
      <c r="F568" s="8" t="s">
        <v>281</v>
      </c>
      <c r="G568" s="8" t="s">
        <v>282</v>
      </c>
      <c r="H568" s="16">
        <v>1000</v>
      </c>
      <c r="I568" s="16">
        <v>1000</v>
      </c>
      <c r="J568" s="16"/>
      <c r="K568" s="16"/>
      <c r="L568" s="16">
        <v>1000</v>
      </c>
      <c r="M568" s="16"/>
      <c r="N568" s="16"/>
      <c r="O568" s="16"/>
      <c r="P568" s="23"/>
      <c r="Q568" s="16"/>
      <c r="R568" s="16"/>
      <c r="S568" s="16"/>
      <c r="T568" s="16"/>
      <c r="U568" s="16"/>
      <c r="V568" s="16"/>
      <c r="W568" s="16"/>
    </row>
    <row r="569" ht="18.75" customHeight="1" spans="1:23">
      <c r="A569" s="59" t="s">
        <v>103</v>
      </c>
      <c r="B569" s="8" t="s">
        <v>555</v>
      </c>
      <c r="C569" s="9" t="s">
        <v>280</v>
      </c>
      <c r="D569" s="8" t="s">
        <v>156</v>
      </c>
      <c r="E569" s="8" t="s">
        <v>157</v>
      </c>
      <c r="F569" s="8" t="s">
        <v>281</v>
      </c>
      <c r="G569" s="8" t="s">
        <v>282</v>
      </c>
      <c r="H569" s="16">
        <v>6000</v>
      </c>
      <c r="I569" s="16">
        <v>6000</v>
      </c>
      <c r="J569" s="16"/>
      <c r="K569" s="16"/>
      <c r="L569" s="16">
        <v>6000</v>
      </c>
      <c r="M569" s="16"/>
      <c r="N569" s="16"/>
      <c r="O569" s="16"/>
      <c r="P569" s="23"/>
      <c r="Q569" s="16"/>
      <c r="R569" s="16"/>
      <c r="S569" s="16"/>
      <c r="T569" s="16"/>
      <c r="U569" s="16"/>
      <c r="V569" s="16"/>
      <c r="W569" s="16"/>
    </row>
    <row r="570" ht="18.75" customHeight="1" spans="1:23">
      <c r="A570" s="59" t="s">
        <v>103</v>
      </c>
      <c r="B570" s="8" t="s">
        <v>555</v>
      </c>
      <c r="C570" s="9" t="s">
        <v>280</v>
      </c>
      <c r="D570" s="8" t="s">
        <v>156</v>
      </c>
      <c r="E570" s="8" t="s">
        <v>157</v>
      </c>
      <c r="F570" s="8" t="s">
        <v>283</v>
      </c>
      <c r="G570" s="8" t="s">
        <v>284</v>
      </c>
      <c r="H570" s="16">
        <v>3000</v>
      </c>
      <c r="I570" s="16">
        <v>3000</v>
      </c>
      <c r="J570" s="16"/>
      <c r="K570" s="16"/>
      <c r="L570" s="16">
        <v>3000</v>
      </c>
      <c r="M570" s="16"/>
      <c r="N570" s="16"/>
      <c r="O570" s="16"/>
      <c r="P570" s="23"/>
      <c r="Q570" s="16"/>
      <c r="R570" s="16"/>
      <c r="S570" s="16"/>
      <c r="T570" s="16"/>
      <c r="U570" s="16"/>
      <c r="V570" s="16"/>
      <c r="W570" s="16"/>
    </row>
    <row r="571" ht="18.75" customHeight="1" spans="1:23">
      <c r="A571" s="59" t="s">
        <v>103</v>
      </c>
      <c r="B571" s="8" t="s">
        <v>555</v>
      </c>
      <c r="C571" s="9" t="s">
        <v>280</v>
      </c>
      <c r="D571" s="8" t="s">
        <v>156</v>
      </c>
      <c r="E571" s="8" t="s">
        <v>157</v>
      </c>
      <c r="F571" s="8" t="s">
        <v>293</v>
      </c>
      <c r="G571" s="8" t="s">
        <v>294</v>
      </c>
      <c r="H571" s="16">
        <v>3600</v>
      </c>
      <c r="I571" s="16">
        <v>3600</v>
      </c>
      <c r="J571" s="16"/>
      <c r="K571" s="16"/>
      <c r="L571" s="16">
        <v>3600</v>
      </c>
      <c r="M571" s="16"/>
      <c r="N571" s="16"/>
      <c r="O571" s="16"/>
      <c r="P571" s="23"/>
      <c r="Q571" s="16"/>
      <c r="R571" s="16"/>
      <c r="S571" s="16"/>
      <c r="T571" s="16"/>
      <c r="U571" s="16"/>
      <c r="V571" s="16"/>
      <c r="W571" s="16"/>
    </row>
    <row r="572" ht="18.75" customHeight="1" spans="1:23">
      <c r="A572" s="59" t="s">
        <v>103</v>
      </c>
      <c r="B572" s="8" t="s">
        <v>555</v>
      </c>
      <c r="C572" s="9" t="s">
        <v>280</v>
      </c>
      <c r="D572" s="8" t="s">
        <v>156</v>
      </c>
      <c r="E572" s="8" t="s">
        <v>157</v>
      </c>
      <c r="F572" s="8" t="s">
        <v>285</v>
      </c>
      <c r="G572" s="8" t="s">
        <v>286</v>
      </c>
      <c r="H572" s="16">
        <v>2400</v>
      </c>
      <c r="I572" s="16">
        <v>2400</v>
      </c>
      <c r="J572" s="16"/>
      <c r="K572" s="16"/>
      <c r="L572" s="16">
        <v>2400</v>
      </c>
      <c r="M572" s="16"/>
      <c r="N572" s="16"/>
      <c r="O572" s="16"/>
      <c r="P572" s="23"/>
      <c r="Q572" s="16"/>
      <c r="R572" s="16"/>
      <c r="S572" s="16"/>
      <c r="T572" s="16"/>
      <c r="U572" s="16"/>
      <c r="V572" s="16"/>
      <c r="W572" s="16"/>
    </row>
    <row r="573" ht="18.75" customHeight="1" spans="1:23">
      <c r="A573" s="59" t="s">
        <v>103</v>
      </c>
      <c r="B573" s="8" t="s">
        <v>555</v>
      </c>
      <c r="C573" s="9" t="s">
        <v>280</v>
      </c>
      <c r="D573" s="8" t="s">
        <v>156</v>
      </c>
      <c r="E573" s="8" t="s">
        <v>157</v>
      </c>
      <c r="F573" s="8" t="s">
        <v>287</v>
      </c>
      <c r="G573" s="8" t="s">
        <v>288</v>
      </c>
      <c r="H573" s="16">
        <v>2000</v>
      </c>
      <c r="I573" s="16">
        <v>2000</v>
      </c>
      <c r="J573" s="16"/>
      <c r="K573" s="16"/>
      <c r="L573" s="16">
        <v>2000</v>
      </c>
      <c r="M573" s="16"/>
      <c r="N573" s="16"/>
      <c r="O573" s="16"/>
      <c r="P573" s="23"/>
      <c r="Q573" s="16"/>
      <c r="R573" s="16"/>
      <c r="S573" s="16"/>
      <c r="T573" s="16"/>
      <c r="U573" s="16"/>
      <c r="V573" s="16"/>
      <c r="W573" s="16"/>
    </row>
    <row r="574" ht="18.75" customHeight="1" spans="1:23">
      <c r="A574" s="59" t="s">
        <v>103</v>
      </c>
      <c r="B574" s="8" t="s">
        <v>555</v>
      </c>
      <c r="C574" s="9" t="s">
        <v>280</v>
      </c>
      <c r="D574" s="8" t="s">
        <v>156</v>
      </c>
      <c r="E574" s="8" t="s">
        <v>157</v>
      </c>
      <c r="F574" s="8" t="s">
        <v>291</v>
      </c>
      <c r="G574" s="8" t="s">
        <v>292</v>
      </c>
      <c r="H574" s="16">
        <v>13000</v>
      </c>
      <c r="I574" s="16">
        <v>13000</v>
      </c>
      <c r="J574" s="16"/>
      <c r="K574" s="16"/>
      <c r="L574" s="16">
        <v>13000</v>
      </c>
      <c r="M574" s="16"/>
      <c r="N574" s="16"/>
      <c r="O574" s="16"/>
      <c r="P574" s="23"/>
      <c r="Q574" s="16"/>
      <c r="R574" s="16"/>
      <c r="S574" s="16"/>
      <c r="T574" s="16"/>
      <c r="U574" s="16"/>
      <c r="V574" s="16"/>
      <c r="W574" s="16"/>
    </row>
    <row r="575" ht="18.75" customHeight="1" spans="1:23">
      <c r="A575" s="59" t="s">
        <v>103</v>
      </c>
      <c r="B575" s="8" t="s">
        <v>556</v>
      </c>
      <c r="C575" s="9" t="s">
        <v>308</v>
      </c>
      <c r="D575" s="8" t="s">
        <v>156</v>
      </c>
      <c r="E575" s="8" t="s">
        <v>157</v>
      </c>
      <c r="F575" s="8" t="s">
        <v>291</v>
      </c>
      <c r="G575" s="8" t="s">
        <v>292</v>
      </c>
      <c r="H575" s="16">
        <v>9100</v>
      </c>
      <c r="I575" s="16">
        <v>9100</v>
      </c>
      <c r="J575" s="16"/>
      <c r="K575" s="16"/>
      <c r="L575" s="16">
        <v>9100</v>
      </c>
      <c r="M575" s="16"/>
      <c r="N575" s="16"/>
      <c r="O575" s="16"/>
      <c r="P575" s="23"/>
      <c r="Q575" s="16"/>
      <c r="R575" s="16"/>
      <c r="S575" s="16"/>
      <c r="T575" s="16"/>
      <c r="U575" s="16"/>
      <c r="V575" s="16"/>
      <c r="W575" s="16"/>
    </row>
    <row r="576" ht="18.75" customHeight="1" spans="1:23">
      <c r="A576" s="59" t="s">
        <v>103</v>
      </c>
      <c r="B576" s="8" t="s">
        <v>557</v>
      </c>
      <c r="C576" s="9" t="s">
        <v>300</v>
      </c>
      <c r="D576" s="8" t="s">
        <v>156</v>
      </c>
      <c r="E576" s="8" t="s">
        <v>157</v>
      </c>
      <c r="F576" s="8" t="s">
        <v>250</v>
      </c>
      <c r="G576" s="8" t="s">
        <v>251</v>
      </c>
      <c r="H576" s="16">
        <v>92400</v>
      </c>
      <c r="I576" s="16">
        <v>92400</v>
      </c>
      <c r="J576" s="16"/>
      <c r="K576" s="16"/>
      <c r="L576" s="16">
        <v>92400</v>
      </c>
      <c r="M576" s="16"/>
      <c r="N576" s="16"/>
      <c r="O576" s="16"/>
      <c r="P576" s="23"/>
      <c r="Q576" s="16"/>
      <c r="R576" s="16"/>
      <c r="S576" s="16"/>
      <c r="T576" s="16"/>
      <c r="U576" s="16"/>
      <c r="V576" s="16"/>
      <c r="W576" s="16"/>
    </row>
    <row r="577" ht="18.75" customHeight="1" spans="1:23">
      <c r="A577" s="59" t="s">
        <v>103</v>
      </c>
      <c r="B577" s="8" t="s">
        <v>557</v>
      </c>
      <c r="C577" s="9" t="s">
        <v>300</v>
      </c>
      <c r="D577" s="8" t="s">
        <v>156</v>
      </c>
      <c r="E577" s="8" t="s">
        <v>157</v>
      </c>
      <c r="F577" s="8" t="s">
        <v>250</v>
      </c>
      <c r="G577" s="8" t="s">
        <v>251</v>
      </c>
      <c r="H577" s="16">
        <v>33600</v>
      </c>
      <c r="I577" s="16">
        <v>33600</v>
      </c>
      <c r="J577" s="16"/>
      <c r="K577" s="16"/>
      <c r="L577" s="16">
        <v>33600</v>
      </c>
      <c r="M577" s="16"/>
      <c r="N577" s="16"/>
      <c r="O577" s="16"/>
      <c r="P577" s="23"/>
      <c r="Q577" s="16"/>
      <c r="R577" s="16"/>
      <c r="S577" s="16"/>
      <c r="T577" s="16"/>
      <c r="U577" s="16"/>
      <c r="V577" s="16"/>
      <c r="W577" s="16"/>
    </row>
    <row r="578" ht="18.75" customHeight="1" spans="1:23">
      <c r="A578" s="59" t="s">
        <v>103</v>
      </c>
      <c r="B578" s="8" t="s">
        <v>558</v>
      </c>
      <c r="C578" s="9" t="s">
        <v>302</v>
      </c>
      <c r="D578" s="8" t="s">
        <v>156</v>
      </c>
      <c r="E578" s="8" t="s">
        <v>157</v>
      </c>
      <c r="F578" s="8" t="s">
        <v>303</v>
      </c>
      <c r="G578" s="8" t="s">
        <v>304</v>
      </c>
      <c r="H578" s="16">
        <v>42000</v>
      </c>
      <c r="I578" s="16">
        <v>42000</v>
      </c>
      <c r="J578" s="16"/>
      <c r="K578" s="16"/>
      <c r="L578" s="16">
        <v>42000</v>
      </c>
      <c r="M578" s="16"/>
      <c r="N578" s="16"/>
      <c r="O578" s="16"/>
      <c r="P578" s="23"/>
      <c r="Q578" s="16"/>
      <c r="R578" s="16"/>
      <c r="S578" s="16"/>
      <c r="T578" s="16"/>
      <c r="U578" s="16"/>
      <c r="V578" s="16"/>
      <c r="W578" s="16"/>
    </row>
    <row r="579" ht="18.75" customHeight="1" spans="1:23">
      <c r="A579" s="59" t="s">
        <v>103</v>
      </c>
      <c r="B579" s="8" t="s">
        <v>559</v>
      </c>
      <c r="C579" s="9" t="s">
        <v>560</v>
      </c>
      <c r="D579" s="8" t="s">
        <v>156</v>
      </c>
      <c r="E579" s="8" t="s">
        <v>157</v>
      </c>
      <c r="F579" s="8" t="s">
        <v>303</v>
      </c>
      <c r="G579" s="8" t="s">
        <v>304</v>
      </c>
      <c r="H579" s="16">
        <v>11000</v>
      </c>
      <c r="I579" s="16">
        <v>11000</v>
      </c>
      <c r="J579" s="16"/>
      <c r="K579" s="16"/>
      <c r="L579" s="16">
        <v>11000</v>
      </c>
      <c r="M579" s="16"/>
      <c r="N579" s="16"/>
      <c r="O579" s="16"/>
      <c r="P579" s="23"/>
      <c r="Q579" s="16"/>
      <c r="R579" s="16"/>
      <c r="S579" s="16"/>
      <c r="T579" s="16"/>
      <c r="U579" s="16"/>
      <c r="V579" s="16"/>
      <c r="W579" s="16"/>
    </row>
    <row r="580" ht="18.75" customHeight="1" spans="1:23">
      <c r="A580" s="59" t="s">
        <v>105</v>
      </c>
      <c r="B580" s="8" t="s">
        <v>561</v>
      </c>
      <c r="C580" s="9" t="s">
        <v>265</v>
      </c>
      <c r="D580" s="8" t="s">
        <v>164</v>
      </c>
      <c r="E580" s="8" t="s">
        <v>165</v>
      </c>
      <c r="F580" s="8" t="s">
        <v>266</v>
      </c>
      <c r="G580" s="8" t="s">
        <v>267</v>
      </c>
      <c r="H580" s="16">
        <v>14400</v>
      </c>
      <c r="I580" s="16">
        <v>14400</v>
      </c>
      <c r="J580" s="16"/>
      <c r="K580" s="16"/>
      <c r="L580" s="16">
        <v>14400</v>
      </c>
      <c r="M580" s="16"/>
      <c r="N580" s="16"/>
      <c r="O580" s="16"/>
      <c r="P580" s="23"/>
      <c r="Q580" s="16"/>
      <c r="R580" s="16"/>
      <c r="S580" s="16"/>
      <c r="T580" s="16"/>
      <c r="U580" s="16"/>
      <c r="V580" s="16"/>
      <c r="W580" s="16"/>
    </row>
    <row r="581" ht="18.75" customHeight="1" spans="1:23">
      <c r="A581" s="59" t="s">
        <v>105</v>
      </c>
      <c r="B581" s="8" t="s">
        <v>562</v>
      </c>
      <c r="C581" s="9" t="s">
        <v>249</v>
      </c>
      <c r="D581" s="8" t="s">
        <v>144</v>
      </c>
      <c r="E581" s="8" t="s">
        <v>145</v>
      </c>
      <c r="F581" s="8" t="s">
        <v>242</v>
      </c>
      <c r="G581" s="8" t="s">
        <v>243</v>
      </c>
      <c r="H581" s="16">
        <v>676488</v>
      </c>
      <c r="I581" s="16">
        <v>676488</v>
      </c>
      <c r="J581" s="16"/>
      <c r="K581" s="16"/>
      <c r="L581" s="16">
        <v>676488</v>
      </c>
      <c r="M581" s="16"/>
      <c r="N581" s="16"/>
      <c r="O581" s="16"/>
      <c r="P581" s="23"/>
      <c r="Q581" s="16"/>
      <c r="R581" s="16"/>
      <c r="S581" s="16"/>
      <c r="T581" s="16"/>
      <c r="U581" s="16"/>
      <c r="V581" s="16"/>
      <c r="W581" s="16"/>
    </row>
    <row r="582" ht="18.75" customHeight="1" spans="1:23">
      <c r="A582" s="59" t="s">
        <v>105</v>
      </c>
      <c r="B582" s="8" t="s">
        <v>562</v>
      </c>
      <c r="C582" s="9" t="s">
        <v>249</v>
      </c>
      <c r="D582" s="8" t="s">
        <v>144</v>
      </c>
      <c r="E582" s="8" t="s">
        <v>145</v>
      </c>
      <c r="F582" s="8" t="s">
        <v>244</v>
      </c>
      <c r="G582" s="8" t="s">
        <v>245</v>
      </c>
      <c r="H582" s="16">
        <v>142872</v>
      </c>
      <c r="I582" s="16">
        <v>142872</v>
      </c>
      <c r="J582" s="16"/>
      <c r="K582" s="16"/>
      <c r="L582" s="16">
        <v>142872</v>
      </c>
      <c r="M582" s="16"/>
      <c r="N582" s="16"/>
      <c r="O582" s="16"/>
      <c r="P582" s="23"/>
      <c r="Q582" s="16"/>
      <c r="R582" s="16"/>
      <c r="S582" s="16"/>
      <c r="T582" s="16"/>
      <c r="U582" s="16"/>
      <c r="V582" s="16"/>
      <c r="W582" s="16"/>
    </row>
    <row r="583" ht="18.75" customHeight="1" spans="1:23">
      <c r="A583" s="59" t="s">
        <v>105</v>
      </c>
      <c r="B583" s="8" t="s">
        <v>562</v>
      </c>
      <c r="C583" s="9" t="s">
        <v>249</v>
      </c>
      <c r="D583" s="8" t="s">
        <v>144</v>
      </c>
      <c r="E583" s="8" t="s">
        <v>145</v>
      </c>
      <c r="F583" s="8" t="s">
        <v>250</v>
      </c>
      <c r="G583" s="8" t="s">
        <v>251</v>
      </c>
      <c r="H583" s="16">
        <v>360000</v>
      </c>
      <c r="I583" s="16">
        <v>360000</v>
      </c>
      <c r="J583" s="16"/>
      <c r="K583" s="16"/>
      <c r="L583" s="16">
        <v>360000</v>
      </c>
      <c r="M583" s="16"/>
      <c r="N583" s="16"/>
      <c r="O583" s="16"/>
      <c r="P583" s="23"/>
      <c r="Q583" s="16"/>
      <c r="R583" s="16"/>
      <c r="S583" s="16"/>
      <c r="T583" s="16"/>
      <c r="U583" s="16"/>
      <c r="V583" s="16"/>
      <c r="W583" s="16"/>
    </row>
    <row r="584" ht="18.75" customHeight="1" spans="1:23">
      <c r="A584" s="59" t="s">
        <v>105</v>
      </c>
      <c r="B584" s="8" t="s">
        <v>562</v>
      </c>
      <c r="C584" s="9" t="s">
        <v>249</v>
      </c>
      <c r="D584" s="8" t="s">
        <v>144</v>
      </c>
      <c r="E584" s="8" t="s">
        <v>145</v>
      </c>
      <c r="F584" s="8" t="s">
        <v>250</v>
      </c>
      <c r="G584" s="8" t="s">
        <v>251</v>
      </c>
      <c r="H584" s="16">
        <v>203520</v>
      </c>
      <c r="I584" s="16">
        <v>203520</v>
      </c>
      <c r="J584" s="16"/>
      <c r="K584" s="16"/>
      <c r="L584" s="16">
        <v>203520</v>
      </c>
      <c r="M584" s="16"/>
      <c r="N584" s="16"/>
      <c r="O584" s="16"/>
      <c r="P584" s="23"/>
      <c r="Q584" s="16"/>
      <c r="R584" s="16"/>
      <c r="S584" s="16"/>
      <c r="T584" s="16"/>
      <c r="U584" s="16"/>
      <c r="V584" s="16"/>
      <c r="W584" s="16"/>
    </row>
    <row r="585" ht="18.75" customHeight="1" spans="1:23">
      <c r="A585" s="59" t="s">
        <v>105</v>
      </c>
      <c r="B585" s="8" t="s">
        <v>563</v>
      </c>
      <c r="C585" s="9" t="s">
        <v>253</v>
      </c>
      <c r="D585" s="8" t="s">
        <v>144</v>
      </c>
      <c r="E585" s="8" t="s">
        <v>145</v>
      </c>
      <c r="F585" s="8" t="s">
        <v>254</v>
      </c>
      <c r="G585" s="8" t="s">
        <v>255</v>
      </c>
      <c r="H585" s="16">
        <v>14974.08</v>
      </c>
      <c r="I585" s="16">
        <v>14974.08</v>
      </c>
      <c r="J585" s="16"/>
      <c r="K585" s="16"/>
      <c r="L585" s="16">
        <v>14974.08</v>
      </c>
      <c r="M585" s="16"/>
      <c r="N585" s="16"/>
      <c r="O585" s="16"/>
      <c r="P585" s="23"/>
      <c r="Q585" s="16"/>
      <c r="R585" s="16"/>
      <c r="S585" s="16"/>
      <c r="T585" s="16"/>
      <c r="U585" s="16"/>
      <c r="V585" s="16"/>
      <c r="W585" s="16"/>
    </row>
    <row r="586" ht="18.75" customHeight="1" spans="1:23">
      <c r="A586" s="59" t="s">
        <v>105</v>
      </c>
      <c r="B586" s="8" t="s">
        <v>563</v>
      </c>
      <c r="C586" s="9" t="s">
        <v>253</v>
      </c>
      <c r="D586" s="8" t="s">
        <v>166</v>
      </c>
      <c r="E586" s="8" t="s">
        <v>167</v>
      </c>
      <c r="F586" s="8" t="s">
        <v>256</v>
      </c>
      <c r="G586" s="8" t="s">
        <v>257</v>
      </c>
      <c r="H586" s="16">
        <v>239585.28</v>
      </c>
      <c r="I586" s="16">
        <v>239585.28</v>
      </c>
      <c r="J586" s="16"/>
      <c r="K586" s="16"/>
      <c r="L586" s="16">
        <v>239585.28</v>
      </c>
      <c r="M586" s="16"/>
      <c r="N586" s="16"/>
      <c r="O586" s="16"/>
      <c r="P586" s="23"/>
      <c r="Q586" s="16"/>
      <c r="R586" s="16"/>
      <c r="S586" s="16"/>
      <c r="T586" s="16"/>
      <c r="U586" s="16"/>
      <c r="V586" s="16"/>
      <c r="W586" s="16"/>
    </row>
    <row r="587" ht="18.75" customHeight="1" spans="1:23">
      <c r="A587" s="59" t="s">
        <v>105</v>
      </c>
      <c r="B587" s="8" t="s">
        <v>563</v>
      </c>
      <c r="C587" s="9" t="s">
        <v>253</v>
      </c>
      <c r="D587" s="8" t="s">
        <v>178</v>
      </c>
      <c r="E587" s="8" t="s">
        <v>179</v>
      </c>
      <c r="F587" s="8" t="s">
        <v>258</v>
      </c>
      <c r="G587" s="8" t="s">
        <v>259</v>
      </c>
      <c r="H587" s="16">
        <v>124284.86</v>
      </c>
      <c r="I587" s="16">
        <v>124284.86</v>
      </c>
      <c r="J587" s="16"/>
      <c r="K587" s="16"/>
      <c r="L587" s="16">
        <v>124284.86</v>
      </c>
      <c r="M587" s="16"/>
      <c r="N587" s="16"/>
      <c r="O587" s="16"/>
      <c r="P587" s="23"/>
      <c r="Q587" s="16"/>
      <c r="R587" s="16"/>
      <c r="S587" s="16"/>
      <c r="T587" s="16"/>
      <c r="U587" s="16"/>
      <c r="V587" s="16"/>
      <c r="W587" s="16"/>
    </row>
    <row r="588" ht="18.75" customHeight="1" spans="1:23">
      <c r="A588" s="59" t="s">
        <v>105</v>
      </c>
      <c r="B588" s="8" t="s">
        <v>563</v>
      </c>
      <c r="C588" s="9" t="s">
        <v>253</v>
      </c>
      <c r="D588" s="8" t="s">
        <v>180</v>
      </c>
      <c r="E588" s="8" t="s">
        <v>181</v>
      </c>
      <c r="F588" s="8" t="s">
        <v>260</v>
      </c>
      <c r="G588" s="8" t="s">
        <v>261</v>
      </c>
      <c r="H588" s="16">
        <v>3767.71</v>
      </c>
      <c r="I588" s="16">
        <v>3767.71</v>
      </c>
      <c r="J588" s="16"/>
      <c r="K588" s="16"/>
      <c r="L588" s="16">
        <v>3767.71</v>
      </c>
      <c r="M588" s="16"/>
      <c r="N588" s="16"/>
      <c r="O588" s="16"/>
      <c r="P588" s="23"/>
      <c r="Q588" s="16"/>
      <c r="R588" s="16"/>
      <c r="S588" s="16"/>
      <c r="T588" s="16"/>
      <c r="U588" s="16"/>
      <c r="V588" s="16"/>
      <c r="W588" s="16"/>
    </row>
    <row r="589" ht="18.75" customHeight="1" spans="1:23">
      <c r="A589" s="59" t="s">
        <v>105</v>
      </c>
      <c r="B589" s="8" t="s">
        <v>563</v>
      </c>
      <c r="C589" s="9" t="s">
        <v>253</v>
      </c>
      <c r="D589" s="8" t="s">
        <v>180</v>
      </c>
      <c r="E589" s="8" t="s">
        <v>181</v>
      </c>
      <c r="F589" s="8" t="s">
        <v>260</v>
      </c>
      <c r="G589" s="8" t="s">
        <v>261</v>
      </c>
      <c r="H589" s="16">
        <v>60046.06</v>
      </c>
      <c r="I589" s="16">
        <v>60046.06</v>
      </c>
      <c r="J589" s="16"/>
      <c r="K589" s="16"/>
      <c r="L589" s="16">
        <v>60046.06</v>
      </c>
      <c r="M589" s="16"/>
      <c r="N589" s="16"/>
      <c r="O589" s="16"/>
      <c r="P589" s="23"/>
      <c r="Q589" s="16"/>
      <c r="R589" s="16"/>
      <c r="S589" s="16"/>
      <c r="T589" s="16"/>
      <c r="U589" s="16"/>
      <c r="V589" s="16"/>
      <c r="W589" s="16"/>
    </row>
    <row r="590" ht="18.75" customHeight="1" spans="1:23">
      <c r="A590" s="59" t="s">
        <v>105</v>
      </c>
      <c r="B590" s="8" t="s">
        <v>563</v>
      </c>
      <c r="C590" s="9" t="s">
        <v>253</v>
      </c>
      <c r="D590" s="8" t="s">
        <v>182</v>
      </c>
      <c r="E590" s="8" t="s">
        <v>183</v>
      </c>
      <c r="F590" s="8" t="s">
        <v>254</v>
      </c>
      <c r="G590" s="8" t="s">
        <v>255</v>
      </c>
      <c r="H590" s="16">
        <v>353</v>
      </c>
      <c r="I590" s="16">
        <v>353</v>
      </c>
      <c r="J590" s="16"/>
      <c r="K590" s="16"/>
      <c r="L590" s="16">
        <v>353</v>
      </c>
      <c r="M590" s="16"/>
      <c r="N590" s="16"/>
      <c r="O590" s="16"/>
      <c r="P590" s="23"/>
      <c r="Q590" s="16"/>
      <c r="R590" s="16"/>
      <c r="S590" s="16"/>
      <c r="T590" s="16"/>
      <c r="U590" s="16"/>
      <c r="V590" s="16"/>
      <c r="W590" s="16"/>
    </row>
    <row r="591" ht="18.75" customHeight="1" spans="1:23">
      <c r="A591" s="59" t="s">
        <v>105</v>
      </c>
      <c r="B591" s="8" t="s">
        <v>563</v>
      </c>
      <c r="C591" s="9" t="s">
        <v>253</v>
      </c>
      <c r="D591" s="8" t="s">
        <v>182</v>
      </c>
      <c r="E591" s="8" t="s">
        <v>183</v>
      </c>
      <c r="F591" s="8" t="s">
        <v>254</v>
      </c>
      <c r="G591" s="8" t="s">
        <v>255</v>
      </c>
      <c r="H591" s="16">
        <v>9433.67</v>
      </c>
      <c r="I591" s="16">
        <v>9433.67</v>
      </c>
      <c r="J591" s="16"/>
      <c r="K591" s="16"/>
      <c r="L591" s="16">
        <v>9433.67</v>
      </c>
      <c r="M591" s="16"/>
      <c r="N591" s="16"/>
      <c r="O591" s="16"/>
      <c r="P591" s="23"/>
      <c r="Q591" s="16"/>
      <c r="R591" s="16"/>
      <c r="S591" s="16"/>
      <c r="T591" s="16"/>
      <c r="U591" s="16"/>
      <c r="V591" s="16"/>
      <c r="W591" s="16"/>
    </row>
    <row r="592" ht="18.75" customHeight="1" spans="1:23">
      <c r="A592" s="59" t="s">
        <v>105</v>
      </c>
      <c r="B592" s="8" t="s">
        <v>563</v>
      </c>
      <c r="C592" s="9" t="s">
        <v>253</v>
      </c>
      <c r="D592" s="8" t="s">
        <v>182</v>
      </c>
      <c r="E592" s="8" t="s">
        <v>183</v>
      </c>
      <c r="F592" s="8" t="s">
        <v>254</v>
      </c>
      <c r="G592" s="8" t="s">
        <v>255</v>
      </c>
      <c r="H592" s="16">
        <v>4236</v>
      </c>
      <c r="I592" s="16">
        <v>4236</v>
      </c>
      <c r="J592" s="16"/>
      <c r="K592" s="16"/>
      <c r="L592" s="16">
        <v>4236</v>
      </c>
      <c r="M592" s="16"/>
      <c r="N592" s="16"/>
      <c r="O592" s="16"/>
      <c r="P592" s="23"/>
      <c r="Q592" s="16"/>
      <c r="R592" s="16"/>
      <c r="S592" s="16"/>
      <c r="T592" s="16"/>
      <c r="U592" s="16"/>
      <c r="V592" s="16"/>
      <c r="W592" s="16"/>
    </row>
    <row r="593" ht="18.75" customHeight="1" spans="1:23">
      <c r="A593" s="59" t="s">
        <v>105</v>
      </c>
      <c r="B593" s="8" t="s">
        <v>564</v>
      </c>
      <c r="C593" s="9" t="s">
        <v>195</v>
      </c>
      <c r="D593" s="8" t="s">
        <v>194</v>
      </c>
      <c r="E593" s="8" t="s">
        <v>195</v>
      </c>
      <c r="F593" s="8" t="s">
        <v>263</v>
      </c>
      <c r="G593" s="8" t="s">
        <v>195</v>
      </c>
      <c r="H593" s="16">
        <v>175860</v>
      </c>
      <c r="I593" s="16">
        <v>175860</v>
      </c>
      <c r="J593" s="16"/>
      <c r="K593" s="16"/>
      <c r="L593" s="16">
        <v>175860</v>
      </c>
      <c r="M593" s="16"/>
      <c r="N593" s="16"/>
      <c r="O593" s="16"/>
      <c r="P593" s="23"/>
      <c r="Q593" s="16"/>
      <c r="R593" s="16"/>
      <c r="S593" s="16"/>
      <c r="T593" s="16"/>
      <c r="U593" s="16"/>
      <c r="V593" s="16"/>
      <c r="W593" s="16"/>
    </row>
    <row r="594" ht="18.75" customHeight="1" spans="1:23">
      <c r="A594" s="59" t="s">
        <v>105</v>
      </c>
      <c r="B594" s="8" t="s">
        <v>565</v>
      </c>
      <c r="C594" s="9" t="s">
        <v>277</v>
      </c>
      <c r="D594" s="8" t="s">
        <v>144</v>
      </c>
      <c r="E594" s="8" t="s">
        <v>145</v>
      </c>
      <c r="F594" s="8" t="s">
        <v>278</v>
      </c>
      <c r="G594" s="8" t="s">
        <v>277</v>
      </c>
      <c r="H594" s="16">
        <v>7200</v>
      </c>
      <c r="I594" s="16">
        <v>7200</v>
      </c>
      <c r="J594" s="16"/>
      <c r="K594" s="16"/>
      <c r="L594" s="16">
        <v>7200</v>
      </c>
      <c r="M594" s="16"/>
      <c r="N594" s="16"/>
      <c r="O594" s="16"/>
      <c r="P594" s="23"/>
      <c r="Q594" s="16"/>
      <c r="R594" s="16"/>
      <c r="S594" s="16"/>
      <c r="T594" s="16"/>
      <c r="U594" s="16"/>
      <c r="V594" s="16"/>
      <c r="W594" s="16"/>
    </row>
    <row r="595" ht="18.75" customHeight="1" spans="1:23">
      <c r="A595" s="59" t="s">
        <v>105</v>
      </c>
      <c r="B595" s="8" t="s">
        <v>566</v>
      </c>
      <c r="C595" s="9" t="s">
        <v>300</v>
      </c>
      <c r="D595" s="8" t="s">
        <v>144</v>
      </c>
      <c r="E595" s="8" t="s">
        <v>145</v>
      </c>
      <c r="F595" s="8" t="s">
        <v>250</v>
      </c>
      <c r="G595" s="8" t="s">
        <v>251</v>
      </c>
      <c r="H595" s="16">
        <v>57600</v>
      </c>
      <c r="I595" s="16">
        <v>57600</v>
      </c>
      <c r="J595" s="16"/>
      <c r="K595" s="16"/>
      <c r="L595" s="16">
        <v>57600</v>
      </c>
      <c r="M595" s="16"/>
      <c r="N595" s="16"/>
      <c r="O595" s="16"/>
      <c r="P595" s="23"/>
      <c r="Q595" s="16"/>
      <c r="R595" s="16"/>
      <c r="S595" s="16"/>
      <c r="T595" s="16"/>
      <c r="U595" s="16"/>
      <c r="V595" s="16"/>
      <c r="W595" s="16"/>
    </row>
    <row r="596" ht="18.75" customHeight="1" spans="1:23">
      <c r="A596" s="59" t="s">
        <v>105</v>
      </c>
      <c r="B596" s="8" t="s">
        <v>566</v>
      </c>
      <c r="C596" s="9" t="s">
        <v>300</v>
      </c>
      <c r="D596" s="8" t="s">
        <v>144</v>
      </c>
      <c r="E596" s="8" t="s">
        <v>145</v>
      </c>
      <c r="F596" s="8" t="s">
        <v>250</v>
      </c>
      <c r="G596" s="8" t="s">
        <v>251</v>
      </c>
      <c r="H596" s="16">
        <v>158400</v>
      </c>
      <c r="I596" s="16">
        <v>158400</v>
      </c>
      <c r="J596" s="16"/>
      <c r="K596" s="16"/>
      <c r="L596" s="16">
        <v>158400</v>
      </c>
      <c r="M596" s="16"/>
      <c r="N596" s="16"/>
      <c r="O596" s="16"/>
      <c r="P596" s="23"/>
      <c r="Q596" s="16"/>
      <c r="R596" s="16"/>
      <c r="S596" s="16"/>
      <c r="T596" s="16"/>
      <c r="U596" s="16"/>
      <c r="V596" s="16"/>
      <c r="W596" s="16"/>
    </row>
    <row r="597" ht="18.75" customHeight="1" spans="1:23">
      <c r="A597" s="59" t="s">
        <v>105</v>
      </c>
      <c r="B597" s="8" t="s">
        <v>567</v>
      </c>
      <c r="C597" s="9" t="s">
        <v>302</v>
      </c>
      <c r="D597" s="8" t="s">
        <v>144</v>
      </c>
      <c r="E597" s="8" t="s">
        <v>145</v>
      </c>
      <c r="F597" s="8" t="s">
        <v>303</v>
      </c>
      <c r="G597" s="8" t="s">
        <v>304</v>
      </c>
      <c r="H597" s="16">
        <v>72000</v>
      </c>
      <c r="I597" s="16">
        <v>72000</v>
      </c>
      <c r="J597" s="16"/>
      <c r="K597" s="16"/>
      <c r="L597" s="16">
        <v>72000</v>
      </c>
      <c r="M597" s="16"/>
      <c r="N597" s="16"/>
      <c r="O597" s="16"/>
      <c r="P597" s="23"/>
      <c r="Q597" s="16"/>
      <c r="R597" s="16"/>
      <c r="S597" s="16"/>
      <c r="T597" s="16"/>
      <c r="U597" s="16"/>
      <c r="V597" s="16"/>
      <c r="W597" s="16"/>
    </row>
    <row r="598" ht="18.75" customHeight="1" spans="1:23">
      <c r="A598" s="59" t="s">
        <v>105</v>
      </c>
      <c r="B598" s="8" t="s">
        <v>568</v>
      </c>
      <c r="C598" s="9" t="s">
        <v>308</v>
      </c>
      <c r="D598" s="8" t="s">
        <v>144</v>
      </c>
      <c r="E598" s="8" t="s">
        <v>145</v>
      </c>
      <c r="F598" s="8" t="s">
        <v>291</v>
      </c>
      <c r="G598" s="8" t="s">
        <v>292</v>
      </c>
      <c r="H598" s="16">
        <v>15600</v>
      </c>
      <c r="I598" s="16">
        <v>15600</v>
      </c>
      <c r="J598" s="16"/>
      <c r="K598" s="16"/>
      <c r="L598" s="16">
        <v>15600</v>
      </c>
      <c r="M598" s="16"/>
      <c r="N598" s="16"/>
      <c r="O598" s="16"/>
      <c r="P598" s="23"/>
      <c r="Q598" s="16"/>
      <c r="R598" s="16"/>
      <c r="S598" s="16"/>
      <c r="T598" s="16"/>
      <c r="U598" s="16"/>
      <c r="V598" s="16"/>
      <c r="W598" s="16"/>
    </row>
    <row r="599" ht="18.75" customHeight="1" spans="1:23">
      <c r="A599" s="11" t="s">
        <v>32</v>
      </c>
      <c r="B599" s="11"/>
      <c r="C599" s="11"/>
      <c r="D599" s="11"/>
      <c r="E599" s="11"/>
      <c r="F599" s="11"/>
      <c r="G599" s="11"/>
      <c r="H599" s="16">
        <v>560550304.94</v>
      </c>
      <c r="I599" s="16">
        <v>559446854.94</v>
      </c>
      <c r="J599" s="16"/>
      <c r="K599" s="16"/>
      <c r="L599" s="16">
        <v>559446854.94</v>
      </c>
      <c r="M599" s="16"/>
      <c r="N599" s="16"/>
      <c r="O599" s="16"/>
      <c r="P599" s="16"/>
      <c r="Q599" s="16">
        <v>1103450</v>
      </c>
      <c r="R599" s="16"/>
      <c r="S599" s="16"/>
      <c r="T599" s="16"/>
      <c r="U599" s="16"/>
      <c r="V599" s="16"/>
      <c r="W599" s="16"/>
    </row>
  </sheetData>
  <mergeCells count="30">
    <mergeCell ref="A2:W2"/>
    <mergeCell ref="A3:G3"/>
    <mergeCell ref="I4:W4"/>
    <mergeCell ref="I5:M5"/>
    <mergeCell ref="N5:P5"/>
    <mergeCell ref="R5:W5"/>
    <mergeCell ref="A599:G599"/>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508"/>
  <sheetViews>
    <sheetView showZeros="0" tabSelected="1" topLeftCell="G4" workbookViewId="0">
      <selection activeCell="A1" sqref="A1"/>
    </sheetView>
  </sheetViews>
  <sheetFormatPr defaultColWidth="8.85" defaultRowHeight="15" customHeight="1"/>
  <cols>
    <col min="1" max="8" width="28.575" customWidth="1"/>
    <col min="9" max="23" width="14.2833333333333" customWidth="1"/>
  </cols>
  <sheetData>
    <row r="1" ht="18.75" customHeight="1" spans="1:23">
      <c r="A1" s="1"/>
      <c r="B1" s="1"/>
      <c r="C1" s="1"/>
      <c r="D1" s="1"/>
      <c r="E1" s="1"/>
      <c r="F1" s="1"/>
      <c r="G1" s="1"/>
      <c r="H1" s="1"/>
      <c r="I1" s="1"/>
      <c r="J1" s="1"/>
      <c r="K1" s="1"/>
      <c r="L1" s="1"/>
      <c r="M1" s="1"/>
      <c r="N1" s="2"/>
      <c r="O1" s="2"/>
      <c r="P1" s="2"/>
      <c r="Q1" s="2"/>
      <c r="R1" s="2"/>
      <c r="S1" s="2"/>
      <c r="T1" s="2"/>
      <c r="U1" s="2"/>
      <c r="V1" s="2"/>
      <c r="W1" s="2" t="s">
        <v>569</v>
      </c>
    </row>
    <row r="2" ht="45" customHeight="1" spans="1:23">
      <c r="A2" s="3" t="s">
        <v>570</v>
      </c>
      <c r="B2" s="3"/>
      <c r="C2" s="3"/>
      <c r="D2" s="3"/>
      <c r="E2" s="3"/>
      <c r="F2" s="3"/>
      <c r="G2" s="3"/>
      <c r="H2" s="3"/>
      <c r="I2" s="3"/>
      <c r="J2" s="3"/>
      <c r="K2" s="3"/>
      <c r="L2" s="3"/>
      <c r="M2" s="3"/>
      <c r="N2" s="55"/>
      <c r="O2" s="55"/>
      <c r="P2" s="55"/>
      <c r="Q2" s="55"/>
      <c r="R2" s="55"/>
      <c r="S2" s="55"/>
      <c r="T2" s="55"/>
      <c r="U2" s="55"/>
      <c r="V2" s="55"/>
      <c r="W2" s="55"/>
    </row>
    <row r="3" ht="18.75" customHeight="1" spans="1:23">
      <c r="A3" s="4" t="str">
        <f>"单位名称："&amp;"通海县教育体育局"</f>
        <v>单位名称：通海县教育体育局</v>
      </c>
      <c r="B3" s="4"/>
      <c r="C3" s="4"/>
      <c r="D3" s="4"/>
      <c r="E3" s="4"/>
      <c r="F3" s="4"/>
      <c r="G3" s="4"/>
      <c r="H3" s="4"/>
      <c r="I3" s="56"/>
      <c r="J3" s="56"/>
      <c r="K3" s="56"/>
      <c r="L3" s="56"/>
      <c r="M3" s="56"/>
      <c r="N3" s="5"/>
      <c r="O3" s="5"/>
      <c r="P3" s="5"/>
      <c r="Q3" s="5"/>
      <c r="R3" s="5"/>
      <c r="S3" s="5"/>
      <c r="T3" s="5"/>
      <c r="U3" s="5"/>
      <c r="V3" s="5"/>
      <c r="W3" s="5" t="s">
        <v>29</v>
      </c>
    </row>
    <row r="4" ht="18.75" customHeight="1" spans="1:23">
      <c r="A4" s="12" t="s">
        <v>571</v>
      </c>
      <c r="B4" s="12" t="s">
        <v>225</v>
      </c>
      <c r="C4" s="12" t="s">
        <v>226</v>
      </c>
      <c r="D4" s="12" t="s">
        <v>572</v>
      </c>
      <c r="E4" s="12" t="s">
        <v>227</v>
      </c>
      <c r="F4" s="12" t="s">
        <v>228</v>
      </c>
      <c r="G4" s="12" t="s">
        <v>573</v>
      </c>
      <c r="H4" s="12" t="s">
        <v>230</v>
      </c>
      <c r="I4" s="48" t="s">
        <v>32</v>
      </c>
      <c r="J4" s="48" t="s">
        <v>574</v>
      </c>
      <c r="K4" s="12"/>
      <c r="L4" s="12"/>
      <c r="M4" s="12"/>
      <c r="N4" s="12" t="s">
        <v>232</v>
      </c>
      <c r="O4" s="12"/>
      <c r="P4" s="12"/>
      <c r="Q4" s="12" t="s">
        <v>38</v>
      </c>
      <c r="R4" s="12" t="s">
        <v>111</v>
      </c>
      <c r="S4" s="12"/>
      <c r="T4" s="12"/>
      <c r="U4" s="12"/>
      <c r="V4" s="12"/>
      <c r="W4" s="12"/>
    </row>
    <row r="5" ht="18.75" customHeight="1" spans="1:23">
      <c r="A5" s="12"/>
      <c r="B5" s="12"/>
      <c r="C5" s="12"/>
      <c r="D5" s="12"/>
      <c r="E5" s="12"/>
      <c r="F5" s="12"/>
      <c r="G5" s="12"/>
      <c r="H5" s="12"/>
      <c r="I5" s="48" t="s">
        <v>233</v>
      </c>
      <c r="J5" s="48" t="s">
        <v>35</v>
      </c>
      <c r="K5" s="12"/>
      <c r="L5" s="12" t="s">
        <v>36</v>
      </c>
      <c r="M5" s="12" t="s">
        <v>37</v>
      </c>
      <c r="N5" s="12" t="s">
        <v>35</v>
      </c>
      <c r="O5" s="12" t="s">
        <v>36</v>
      </c>
      <c r="P5" s="12" t="s">
        <v>37</v>
      </c>
      <c r="Q5" s="12" t="s">
        <v>38</v>
      </c>
      <c r="R5" s="12" t="s">
        <v>34</v>
      </c>
      <c r="S5" s="12" t="s">
        <v>41</v>
      </c>
      <c r="T5" s="12" t="s">
        <v>42</v>
      </c>
      <c r="U5" s="12" t="s">
        <v>43</v>
      </c>
      <c r="V5" s="12" t="s">
        <v>44</v>
      </c>
      <c r="W5" s="12" t="s">
        <v>45</v>
      </c>
    </row>
    <row r="6" ht="18.75" customHeight="1" spans="1:23">
      <c r="A6" s="12"/>
      <c r="B6" s="12"/>
      <c r="C6" s="12"/>
      <c r="D6" s="12"/>
      <c r="E6" s="12"/>
      <c r="F6" s="12"/>
      <c r="G6" s="12"/>
      <c r="H6" s="12"/>
      <c r="I6" s="48"/>
      <c r="J6" s="48" t="s">
        <v>35</v>
      </c>
      <c r="K6" s="12"/>
      <c r="L6" s="12" t="s">
        <v>36</v>
      </c>
      <c r="M6" s="12" t="s">
        <v>37</v>
      </c>
      <c r="N6" s="12" t="s">
        <v>35</v>
      </c>
      <c r="O6" s="12" t="s">
        <v>36</v>
      </c>
      <c r="P6" s="12" t="s">
        <v>37</v>
      </c>
      <c r="Q6" s="12"/>
      <c r="R6" s="12" t="s">
        <v>34</v>
      </c>
      <c r="S6" s="12" t="s">
        <v>41</v>
      </c>
      <c r="T6" s="12" t="s">
        <v>42</v>
      </c>
      <c r="U6" s="12" t="s">
        <v>43</v>
      </c>
      <c r="V6" s="12" t="s">
        <v>44</v>
      </c>
      <c r="W6" s="12" t="s">
        <v>45</v>
      </c>
    </row>
    <row r="7" ht="22.65" customHeight="1" spans="1:23">
      <c r="A7" s="12"/>
      <c r="B7" s="12"/>
      <c r="C7" s="12"/>
      <c r="D7" s="12"/>
      <c r="E7" s="12"/>
      <c r="F7" s="12"/>
      <c r="G7" s="12"/>
      <c r="H7" s="12"/>
      <c r="I7" s="48"/>
      <c r="J7" s="48" t="s">
        <v>34</v>
      </c>
      <c r="K7" s="12" t="s">
        <v>575</v>
      </c>
      <c r="L7" s="12"/>
      <c r="M7" s="12"/>
      <c r="N7" s="12"/>
      <c r="O7" s="12"/>
      <c r="P7" s="12"/>
      <c r="Q7" s="12"/>
      <c r="R7" s="12"/>
      <c r="S7" s="12"/>
      <c r="T7" s="12"/>
      <c r="U7" s="12"/>
      <c r="V7" s="12"/>
      <c r="W7" s="12"/>
    </row>
    <row r="8" ht="18.75" customHeight="1" spans="1:23">
      <c r="A8" s="13" t="s">
        <v>46</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18.75" customHeight="1" spans="1:23">
      <c r="A9" s="8"/>
      <c r="B9" s="8"/>
      <c r="C9" s="9" t="s">
        <v>576</v>
      </c>
      <c r="D9" s="8"/>
      <c r="E9" s="8"/>
      <c r="F9" s="8"/>
      <c r="G9" s="8"/>
      <c r="H9" s="8"/>
      <c r="I9" s="10">
        <v>10000000</v>
      </c>
      <c r="J9" s="10"/>
      <c r="K9" s="10"/>
      <c r="L9" s="10"/>
      <c r="M9" s="10"/>
      <c r="N9" s="10"/>
      <c r="O9" s="10"/>
      <c r="P9" s="10"/>
      <c r="Q9" s="10"/>
      <c r="R9" s="10">
        <v>10000000</v>
      </c>
      <c r="S9" s="10"/>
      <c r="T9" s="10"/>
      <c r="U9" s="10"/>
      <c r="V9" s="10"/>
      <c r="W9" s="10">
        <v>10000000</v>
      </c>
    </row>
    <row r="10" ht="18.75" customHeight="1" spans="1:23">
      <c r="A10" s="8" t="s">
        <v>577</v>
      </c>
      <c r="B10" s="8" t="s">
        <v>578</v>
      </c>
      <c r="C10" s="9" t="s">
        <v>576</v>
      </c>
      <c r="D10" s="8" t="s">
        <v>56</v>
      </c>
      <c r="E10" s="8" t="s">
        <v>124</v>
      </c>
      <c r="F10" s="8" t="s">
        <v>125</v>
      </c>
      <c r="G10" s="8" t="s">
        <v>281</v>
      </c>
      <c r="H10" s="8" t="s">
        <v>282</v>
      </c>
      <c r="I10" s="10">
        <v>10000000</v>
      </c>
      <c r="J10" s="10"/>
      <c r="K10" s="10"/>
      <c r="L10" s="10"/>
      <c r="M10" s="10"/>
      <c r="N10" s="10"/>
      <c r="O10" s="10"/>
      <c r="P10" s="10"/>
      <c r="Q10" s="10"/>
      <c r="R10" s="10">
        <v>10000000</v>
      </c>
      <c r="S10" s="10"/>
      <c r="T10" s="10"/>
      <c r="U10" s="10"/>
      <c r="V10" s="10"/>
      <c r="W10" s="10">
        <v>10000000</v>
      </c>
    </row>
    <row r="11" ht="18.75" customHeight="1" spans="1:23">
      <c r="A11" s="23"/>
      <c r="B11" s="23"/>
      <c r="C11" s="9" t="s">
        <v>579</v>
      </c>
      <c r="D11" s="23"/>
      <c r="E11" s="23"/>
      <c r="F11" s="23"/>
      <c r="G11" s="23"/>
      <c r="H11" s="23"/>
      <c r="I11" s="10">
        <v>640000</v>
      </c>
      <c r="J11" s="10">
        <v>640000</v>
      </c>
      <c r="K11" s="10">
        <v>640000</v>
      </c>
      <c r="L11" s="10"/>
      <c r="M11" s="10"/>
      <c r="N11" s="10"/>
      <c r="O11" s="10"/>
      <c r="P11" s="23"/>
      <c r="Q11" s="10"/>
      <c r="R11" s="10"/>
      <c r="S11" s="10"/>
      <c r="T11" s="10"/>
      <c r="U11" s="10"/>
      <c r="V11" s="10"/>
      <c r="W11" s="10"/>
    </row>
    <row r="12" ht="18.75" customHeight="1" spans="1:23">
      <c r="A12" s="8" t="s">
        <v>577</v>
      </c>
      <c r="B12" s="8" t="s">
        <v>580</v>
      </c>
      <c r="C12" s="9" t="s">
        <v>579</v>
      </c>
      <c r="D12" s="8" t="s">
        <v>56</v>
      </c>
      <c r="E12" s="8" t="s">
        <v>148</v>
      </c>
      <c r="F12" s="8" t="s">
        <v>149</v>
      </c>
      <c r="G12" s="8" t="s">
        <v>281</v>
      </c>
      <c r="H12" s="8" t="s">
        <v>282</v>
      </c>
      <c r="I12" s="10">
        <v>640000</v>
      </c>
      <c r="J12" s="10">
        <v>640000</v>
      </c>
      <c r="K12" s="10">
        <v>640000</v>
      </c>
      <c r="L12" s="10"/>
      <c r="M12" s="10"/>
      <c r="N12" s="10"/>
      <c r="O12" s="10"/>
      <c r="P12" s="23"/>
      <c r="Q12" s="10"/>
      <c r="R12" s="10"/>
      <c r="S12" s="10"/>
      <c r="T12" s="10"/>
      <c r="U12" s="10"/>
      <c r="V12" s="10"/>
      <c r="W12" s="10"/>
    </row>
    <row r="13" ht="18.75" customHeight="1" spans="1:23">
      <c r="A13" s="23"/>
      <c r="B13" s="23"/>
      <c r="C13" s="9" t="s">
        <v>581</v>
      </c>
      <c r="D13" s="23"/>
      <c r="E13" s="23"/>
      <c r="F13" s="23"/>
      <c r="G13" s="23"/>
      <c r="H13" s="23"/>
      <c r="I13" s="10">
        <v>36000</v>
      </c>
      <c r="J13" s="10">
        <v>36000</v>
      </c>
      <c r="K13" s="10">
        <v>36000</v>
      </c>
      <c r="L13" s="10"/>
      <c r="M13" s="10"/>
      <c r="N13" s="10"/>
      <c r="O13" s="10"/>
      <c r="P13" s="23"/>
      <c r="Q13" s="10"/>
      <c r="R13" s="10"/>
      <c r="S13" s="10"/>
      <c r="T13" s="10"/>
      <c r="U13" s="10"/>
      <c r="V13" s="10"/>
      <c r="W13" s="10"/>
    </row>
    <row r="14" ht="18.75" customHeight="1" spans="1:23">
      <c r="A14" s="8" t="s">
        <v>577</v>
      </c>
      <c r="B14" s="8" t="s">
        <v>582</v>
      </c>
      <c r="C14" s="9" t="s">
        <v>581</v>
      </c>
      <c r="D14" s="8" t="s">
        <v>56</v>
      </c>
      <c r="E14" s="8" t="s">
        <v>130</v>
      </c>
      <c r="F14" s="8" t="s">
        <v>131</v>
      </c>
      <c r="G14" s="8" t="s">
        <v>281</v>
      </c>
      <c r="H14" s="8" t="s">
        <v>282</v>
      </c>
      <c r="I14" s="10">
        <v>36000</v>
      </c>
      <c r="J14" s="10">
        <v>36000</v>
      </c>
      <c r="K14" s="10">
        <v>36000</v>
      </c>
      <c r="L14" s="10"/>
      <c r="M14" s="10"/>
      <c r="N14" s="10"/>
      <c r="O14" s="10"/>
      <c r="P14" s="23"/>
      <c r="Q14" s="10"/>
      <c r="R14" s="10"/>
      <c r="S14" s="10"/>
      <c r="T14" s="10"/>
      <c r="U14" s="10"/>
      <c r="V14" s="10"/>
      <c r="W14" s="10"/>
    </row>
    <row r="15" ht="18.75" customHeight="1" spans="1:23">
      <c r="A15" s="23"/>
      <c r="B15" s="23"/>
      <c r="C15" s="9" t="s">
        <v>583</v>
      </c>
      <c r="D15" s="23"/>
      <c r="E15" s="23"/>
      <c r="F15" s="23"/>
      <c r="G15" s="23"/>
      <c r="H15" s="23"/>
      <c r="I15" s="10">
        <v>173796</v>
      </c>
      <c r="J15" s="10">
        <v>173796</v>
      </c>
      <c r="K15" s="10">
        <v>173796</v>
      </c>
      <c r="L15" s="10"/>
      <c r="M15" s="10"/>
      <c r="N15" s="10"/>
      <c r="O15" s="10"/>
      <c r="P15" s="23"/>
      <c r="Q15" s="10"/>
      <c r="R15" s="10"/>
      <c r="S15" s="10"/>
      <c r="T15" s="10"/>
      <c r="U15" s="10"/>
      <c r="V15" s="10"/>
      <c r="W15" s="10"/>
    </row>
    <row r="16" ht="18.75" customHeight="1" spans="1:23">
      <c r="A16" s="8" t="s">
        <v>584</v>
      </c>
      <c r="B16" s="8" t="s">
        <v>585</v>
      </c>
      <c r="C16" s="9" t="s">
        <v>583</v>
      </c>
      <c r="D16" s="8" t="s">
        <v>56</v>
      </c>
      <c r="E16" s="8" t="s">
        <v>132</v>
      </c>
      <c r="F16" s="8" t="s">
        <v>133</v>
      </c>
      <c r="G16" s="8" t="s">
        <v>266</v>
      </c>
      <c r="H16" s="8" t="s">
        <v>267</v>
      </c>
      <c r="I16" s="10">
        <v>173796</v>
      </c>
      <c r="J16" s="10">
        <v>173796</v>
      </c>
      <c r="K16" s="10">
        <v>173796</v>
      </c>
      <c r="L16" s="10"/>
      <c r="M16" s="10"/>
      <c r="N16" s="10"/>
      <c r="O16" s="10"/>
      <c r="P16" s="23"/>
      <c r="Q16" s="10"/>
      <c r="R16" s="10"/>
      <c r="S16" s="10"/>
      <c r="T16" s="10"/>
      <c r="U16" s="10"/>
      <c r="V16" s="10"/>
      <c r="W16" s="10"/>
    </row>
    <row r="17" ht="18.75" customHeight="1" spans="1:23">
      <c r="A17" s="23"/>
      <c r="B17" s="23"/>
      <c r="C17" s="9" t="s">
        <v>586</v>
      </c>
      <c r="D17" s="23"/>
      <c r="E17" s="23"/>
      <c r="F17" s="23"/>
      <c r="G17" s="23"/>
      <c r="H17" s="23"/>
      <c r="I17" s="10">
        <v>50000</v>
      </c>
      <c r="J17" s="10">
        <v>50000</v>
      </c>
      <c r="K17" s="10">
        <v>50000</v>
      </c>
      <c r="L17" s="10"/>
      <c r="M17" s="10"/>
      <c r="N17" s="10"/>
      <c r="O17" s="10"/>
      <c r="P17" s="23"/>
      <c r="Q17" s="10"/>
      <c r="R17" s="10"/>
      <c r="S17" s="10"/>
      <c r="T17" s="10"/>
      <c r="U17" s="10"/>
      <c r="V17" s="10"/>
      <c r="W17" s="10"/>
    </row>
    <row r="18" ht="18.75" customHeight="1" spans="1:23">
      <c r="A18" s="8" t="s">
        <v>577</v>
      </c>
      <c r="B18" s="8" t="s">
        <v>587</v>
      </c>
      <c r="C18" s="9" t="s">
        <v>586</v>
      </c>
      <c r="D18" s="8" t="s">
        <v>56</v>
      </c>
      <c r="E18" s="8" t="s">
        <v>156</v>
      </c>
      <c r="F18" s="8" t="s">
        <v>157</v>
      </c>
      <c r="G18" s="8" t="s">
        <v>281</v>
      </c>
      <c r="H18" s="8" t="s">
        <v>282</v>
      </c>
      <c r="I18" s="10">
        <v>50000</v>
      </c>
      <c r="J18" s="10">
        <v>50000</v>
      </c>
      <c r="K18" s="10">
        <v>50000</v>
      </c>
      <c r="L18" s="10"/>
      <c r="M18" s="10"/>
      <c r="N18" s="10"/>
      <c r="O18" s="10"/>
      <c r="P18" s="23"/>
      <c r="Q18" s="10"/>
      <c r="R18" s="10"/>
      <c r="S18" s="10"/>
      <c r="T18" s="10"/>
      <c r="U18" s="10"/>
      <c r="V18" s="10"/>
      <c r="W18" s="10"/>
    </row>
    <row r="19" ht="18.75" customHeight="1" spans="1:23">
      <c r="A19" s="23"/>
      <c r="B19" s="23"/>
      <c r="C19" s="9" t="s">
        <v>588</v>
      </c>
      <c r="D19" s="23"/>
      <c r="E19" s="23"/>
      <c r="F19" s="23"/>
      <c r="G19" s="23"/>
      <c r="H19" s="23"/>
      <c r="I19" s="10">
        <v>12000000</v>
      </c>
      <c r="J19" s="10"/>
      <c r="K19" s="10"/>
      <c r="L19" s="10">
        <v>12000000</v>
      </c>
      <c r="M19" s="10"/>
      <c r="N19" s="10"/>
      <c r="O19" s="10"/>
      <c r="P19" s="23"/>
      <c r="Q19" s="10"/>
      <c r="R19" s="10"/>
      <c r="S19" s="10"/>
      <c r="T19" s="10"/>
      <c r="U19" s="10"/>
      <c r="V19" s="10"/>
      <c r="W19" s="10"/>
    </row>
    <row r="20" ht="18.75" customHeight="1" spans="1:23">
      <c r="A20" s="8" t="s">
        <v>584</v>
      </c>
      <c r="B20" s="8" t="s">
        <v>589</v>
      </c>
      <c r="C20" s="9" t="s">
        <v>588</v>
      </c>
      <c r="D20" s="8" t="s">
        <v>56</v>
      </c>
      <c r="E20" s="8" t="s">
        <v>188</v>
      </c>
      <c r="F20" s="8" t="s">
        <v>189</v>
      </c>
      <c r="G20" s="8" t="s">
        <v>590</v>
      </c>
      <c r="H20" s="8" t="s">
        <v>591</v>
      </c>
      <c r="I20" s="10">
        <v>12000000</v>
      </c>
      <c r="J20" s="10"/>
      <c r="K20" s="10"/>
      <c r="L20" s="10">
        <v>12000000</v>
      </c>
      <c r="M20" s="10"/>
      <c r="N20" s="10"/>
      <c r="O20" s="10"/>
      <c r="P20" s="23"/>
      <c r="Q20" s="10"/>
      <c r="R20" s="10"/>
      <c r="S20" s="10"/>
      <c r="T20" s="10"/>
      <c r="U20" s="10"/>
      <c r="V20" s="10"/>
      <c r="W20" s="10"/>
    </row>
    <row r="21" ht="18.75" customHeight="1" spans="1:23">
      <c r="A21" s="23"/>
      <c r="B21" s="23"/>
      <c r="C21" s="9" t="s">
        <v>592</v>
      </c>
      <c r="D21" s="23"/>
      <c r="E21" s="23"/>
      <c r="F21" s="23"/>
      <c r="G21" s="23"/>
      <c r="H21" s="23"/>
      <c r="I21" s="10">
        <v>3240</v>
      </c>
      <c r="J21" s="10">
        <v>3240</v>
      </c>
      <c r="K21" s="10">
        <v>3240</v>
      </c>
      <c r="L21" s="10"/>
      <c r="M21" s="10"/>
      <c r="N21" s="10"/>
      <c r="O21" s="10"/>
      <c r="P21" s="23"/>
      <c r="Q21" s="10"/>
      <c r="R21" s="10"/>
      <c r="S21" s="10"/>
      <c r="T21" s="10"/>
      <c r="U21" s="10"/>
      <c r="V21" s="10"/>
      <c r="W21" s="10"/>
    </row>
    <row r="22" ht="18.75" customHeight="1" spans="1:23">
      <c r="A22" s="8" t="s">
        <v>584</v>
      </c>
      <c r="B22" s="8" t="s">
        <v>593</v>
      </c>
      <c r="C22" s="9" t="s">
        <v>592</v>
      </c>
      <c r="D22" s="8" t="s">
        <v>56</v>
      </c>
      <c r="E22" s="8" t="s">
        <v>130</v>
      </c>
      <c r="F22" s="8" t="s">
        <v>131</v>
      </c>
      <c r="G22" s="8" t="s">
        <v>266</v>
      </c>
      <c r="H22" s="8" t="s">
        <v>267</v>
      </c>
      <c r="I22" s="10">
        <v>3240</v>
      </c>
      <c r="J22" s="10">
        <v>3240</v>
      </c>
      <c r="K22" s="10">
        <v>3240</v>
      </c>
      <c r="L22" s="10"/>
      <c r="M22" s="10"/>
      <c r="N22" s="10"/>
      <c r="O22" s="10"/>
      <c r="P22" s="23"/>
      <c r="Q22" s="10"/>
      <c r="R22" s="10"/>
      <c r="S22" s="10"/>
      <c r="T22" s="10"/>
      <c r="U22" s="10"/>
      <c r="V22" s="10"/>
      <c r="W22" s="10"/>
    </row>
    <row r="23" ht="18.75" customHeight="1" spans="1:23">
      <c r="A23" s="23"/>
      <c r="B23" s="23"/>
      <c r="C23" s="9" t="s">
        <v>594</v>
      </c>
      <c r="D23" s="23"/>
      <c r="E23" s="23"/>
      <c r="F23" s="23"/>
      <c r="G23" s="23"/>
      <c r="H23" s="23"/>
      <c r="I23" s="10">
        <v>42000</v>
      </c>
      <c r="J23" s="10">
        <v>42000</v>
      </c>
      <c r="K23" s="10">
        <v>42000</v>
      </c>
      <c r="L23" s="10"/>
      <c r="M23" s="10"/>
      <c r="N23" s="10"/>
      <c r="O23" s="10"/>
      <c r="P23" s="23"/>
      <c r="Q23" s="10"/>
      <c r="R23" s="10"/>
      <c r="S23" s="10"/>
      <c r="T23" s="10"/>
      <c r="U23" s="10"/>
      <c r="V23" s="10"/>
      <c r="W23" s="10"/>
    </row>
    <row r="24" ht="18.75" customHeight="1" spans="1:23">
      <c r="A24" s="8" t="s">
        <v>584</v>
      </c>
      <c r="B24" s="8" t="s">
        <v>595</v>
      </c>
      <c r="C24" s="9" t="s">
        <v>594</v>
      </c>
      <c r="D24" s="8" t="s">
        <v>56</v>
      </c>
      <c r="E24" s="8" t="s">
        <v>130</v>
      </c>
      <c r="F24" s="8" t="s">
        <v>131</v>
      </c>
      <c r="G24" s="8" t="s">
        <v>281</v>
      </c>
      <c r="H24" s="8" t="s">
        <v>282</v>
      </c>
      <c r="I24" s="10">
        <v>42000</v>
      </c>
      <c r="J24" s="10">
        <v>42000</v>
      </c>
      <c r="K24" s="10">
        <v>42000</v>
      </c>
      <c r="L24" s="10"/>
      <c r="M24" s="10"/>
      <c r="N24" s="10"/>
      <c r="O24" s="10"/>
      <c r="P24" s="23"/>
      <c r="Q24" s="10"/>
      <c r="R24" s="10"/>
      <c r="S24" s="10"/>
      <c r="T24" s="10"/>
      <c r="U24" s="10"/>
      <c r="V24" s="10"/>
      <c r="W24" s="10"/>
    </row>
    <row r="25" ht="18.75" customHeight="1" spans="1:23">
      <c r="A25" s="23"/>
      <c r="B25" s="23"/>
      <c r="C25" s="9" t="s">
        <v>596</v>
      </c>
      <c r="D25" s="23"/>
      <c r="E25" s="23"/>
      <c r="F25" s="23"/>
      <c r="G25" s="23"/>
      <c r="H25" s="23"/>
      <c r="I25" s="10">
        <v>85464</v>
      </c>
      <c r="J25" s="10">
        <v>85464</v>
      </c>
      <c r="K25" s="10">
        <v>85464</v>
      </c>
      <c r="L25" s="10"/>
      <c r="M25" s="10"/>
      <c r="N25" s="10"/>
      <c r="O25" s="10"/>
      <c r="P25" s="23"/>
      <c r="Q25" s="10"/>
      <c r="R25" s="10"/>
      <c r="S25" s="10"/>
      <c r="T25" s="10"/>
      <c r="U25" s="10"/>
      <c r="V25" s="10"/>
      <c r="W25" s="10"/>
    </row>
    <row r="26" ht="18.75" customHeight="1" spans="1:23">
      <c r="A26" s="8" t="s">
        <v>584</v>
      </c>
      <c r="B26" s="8" t="s">
        <v>597</v>
      </c>
      <c r="C26" s="9" t="s">
        <v>596</v>
      </c>
      <c r="D26" s="8" t="s">
        <v>56</v>
      </c>
      <c r="E26" s="8" t="s">
        <v>170</v>
      </c>
      <c r="F26" s="8" t="s">
        <v>171</v>
      </c>
      <c r="G26" s="8" t="s">
        <v>266</v>
      </c>
      <c r="H26" s="8" t="s">
        <v>267</v>
      </c>
      <c r="I26" s="10">
        <v>85464</v>
      </c>
      <c r="J26" s="10">
        <v>85464</v>
      </c>
      <c r="K26" s="10">
        <v>85464</v>
      </c>
      <c r="L26" s="10"/>
      <c r="M26" s="10"/>
      <c r="N26" s="10"/>
      <c r="O26" s="10"/>
      <c r="P26" s="23"/>
      <c r="Q26" s="10"/>
      <c r="R26" s="10"/>
      <c r="S26" s="10"/>
      <c r="T26" s="10"/>
      <c r="U26" s="10"/>
      <c r="V26" s="10"/>
      <c r="W26" s="10"/>
    </row>
    <row r="27" ht="18.75" customHeight="1" spans="1:23">
      <c r="A27" s="23"/>
      <c r="B27" s="23"/>
      <c r="C27" s="9" t="s">
        <v>576</v>
      </c>
      <c r="D27" s="23"/>
      <c r="E27" s="23"/>
      <c r="F27" s="23"/>
      <c r="G27" s="23"/>
      <c r="H27" s="23"/>
      <c r="I27" s="10">
        <v>200000</v>
      </c>
      <c r="J27" s="10"/>
      <c r="K27" s="10"/>
      <c r="L27" s="10"/>
      <c r="M27" s="10"/>
      <c r="N27" s="10"/>
      <c r="O27" s="10"/>
      <c r="P27" s="23"/>
      <c r="Q27" s="10"/>
      <c r="R27" s="10">
        <v>200000</v>
      </c>
      <c r="S27" s="10"/>
      <c r="T27" s="10"/>
      <c r="U27" s="10"/>
      <c r="V27" s="10"/>
      <c r="W27" s="10">
        <v>200000</v>
      </c>
    </row>
    <row r="28" ht="18.75" customHeight="1" spans="1:23">
      <c r="A28" s="8" t="s">
        <v>577</v>
      </c>
      <c r="B28" s="8" t="s">
        <v>598</v>
      </c>
      <c r="C28" s="9" t="s">
        <v>576</v>
      </c>
      <c r="D28" s="8" t="s">
        <v>59</v>
      </c>
      <c r="E28" s="8" t="s">
        <v>130</v>
      </c>
      <c r="F28" s="8" t="s">
        <v>131</v>
      </c>
      <c r="G28" s="8" t="s">
        <v>281</v>
      </c>
      <c r="H28" s="8" t="s">
        <v>282</v>
      </c>
      <c r="I28" s="10">
        <v>200000</v>
      </c>
      <c r="J28" s="10"/>
      <c r="K28" s="10"/>
      <c r="L28" s="10"/>
      <c r="M28" s="10"/>
      <c r="N28" s="10"/>
      <c r="O28" s="10"/>
      <c r="P28" s="23"/>
      <c r="Q28" s="10"/>
      <c r="R28" s="10">
        <v>200000</v>
      </c>
      <c r="S28" s="10"/>
      <c r="T28" s="10"/>
      <c r="U28" s="10"/>
      <c r="V28" s="10"/>
      <c r="W28" s="10">
        <v>200000</v>
      </c>
    </row>
    <row r="29" ht="18.75" customHeight="1" spans="1:23">
      <c r="A29" s="23"/>
      <c r="B29" s="23"/>
      <c r="C29" s="9" t="s">
        <v>581</v>
      </c>
      <c r="D29" s="23"/>
      <c r="E29" s="23"/>
      <c r="F29" s="23"/>
      <c r="G29" s="23"/>
      <c r="H29" s="23"/>
      <c r="I29" s="10">
        <v>36720</v>
      </c>
      <c r="J29" s="10">
        <v>36720</v>
      </c>
      <c r="K29" s="10">
        <v>36720</v>
      </c>
      <c r="L29" s="10"/>
      <c r="M29" s="10"/>
      <c r="N29" s="10"/>
      <c r="O29" s="10"/>
      <c r="P29" s="23"/>
      <c r="Q29" s="10"/>
      <c r="R29" s="10"/>
      <c r="S29" s="10"/>
      <c r="T29" s="10"/>
      <c r="U29" s="10"/>
      <c r="V29" s="10"/>
      <c r="W29" s="10"/>
    </row>
    <row r="30" ht="18.75" customHeight="1" spans="1:23">
      <c r="A30" s="8" t="s">
        <v>577</v>
      </c>
      <c r="B30" s="8" t="s">
        <v>599</v>
      </c>
      <c r="C30" s="9" t="s">
        <v>581</v>
      </c>
      <c r="D30" s="8" t="s">
        <v>59</v>
      </c>
      <c r="E30" s="8" t="s">
        <v>130</v>
      </c>
      <c r="F30" s="8" t="s">
        <v>131</v>
      </c>
      <c r="G30" s="8" t="s">
        <v>281</v>
      </c>
      <c r="H30" s="8" t="s">
        <v>282</v>
      </c>
      <c r="I30" s="10">
        <v>12268.8</v>
      </c>
      <c r="J30" s="10">
        <v>12268.8</v>
      </c>
      <c r="K30" s="10">
        <v>12268.8</v>
      </c>
      <c r="L30" s="10"/>
      <c r="M30" s="10"/>
      <c r="N30" s="10"/>
      <c r="O30" s="10"/>
      <c r="P30" s="23"/>
      <c r="Q30" s="10"/>
      <c r="R30" s="10"/>
      <c r="S30" s="10"/>
      <c r="T30" s="10"/>
      <c r="U30" s="10"/>
      <c r="V30" s="10"/>
      <c r="W30" s="10"/>
    </row>
    <row r="31" ht="18.75" customHeight="1" spans="1:23">
      <c r="A31" s="8" t="s">
        <v>577</v>
      </c>
      <c r="B31" s="8" t="s">
        <v>599</v>
      </c>
      <c r="C31" s="9" t="s">
        <v>581</v>
      </c>
      <c r="D31" s="8" t="s">
        <v>59</v>
      </c>
      <c r="E31" s="8" t="s">
        <v>130</v>
      </c>
      <c r="F31" s="8" t="s">
        <v>131</v>
      </c>
      <c r="G31" s="8" t="s">
        <v>281</v>
      </c>
      <c r="H31" s="8" t="s">
        <v>282</v>
      </c>
      <c r="I31" s="10">
        <v>24451.2</v>
      </c>
      <c r="J31" s="10">
        <v>24451.2</v>
      </c>
      <c r="K31" s="10">
        <v>24451.2</v>
      </c>
      <c r="L31" s="10"/>
      <c r="M31" s="10"/>
      <c r="N31" s="10"/>
      <c r="O31" s="10"/>
      <c r="P31" s="23"/>
      <c r="Q31" s="10"/>
      <c r="R31" s="10"/>
      <c r="S31" s="10"/>
      <c r="T31" s="10"/>
      <c r="U31" s="10"/>
      <c r="V31" s="10"/>
      <c r="W31" s="10"/>
    </row>
    <row r="32" ht="18.75" customHeight="1" spans="1:23">
      <c r="A32" s="23"/>
      <c r="B32" s="23"/>
      <c r="C32" s="9" t="s">
        <v>600</v>
      </c>
      <c r="D32" s="23"/>
      <c r="E32" s="23"/>
      <c r="F32" s="23"/>
      <c r="G32" s="23"/>
      <c r="H32" s="23"/>
      <c r="I32" s="10">
        <v>2200000</v>
      </c>
      <c r="J32" s="10"/>
      <c r="K32" s="10"/>
      <c r="L32" s="10"/>
      <c r="M32" s="10"/>
      <c r="N32" s="10"/>
      <c r="O32" s="10"/>
      <c r="P32" s="23"/>
      <c r="Q32" s="10"/>
      <c r="R32" s="10">
        <v>2200000</v>
      </c>
      <c r="S32" s="10"/>
      <c r="T32" s="10"/>
      <c r="U32" s="10"/>
      <c r="V32" s="10"/>
      <c r="W32" s="10">
        <v>2200000</v>
      </c>
    </row>
    <row r="33" ht="18.75" customHeight="1" spans="1:23">
      <c r="A33" s="8" t="s">
        <v>577</v>
      </c>
      <c r="B33" s="8" t="s">
        <v>601</v>
      </c>
      <c r="C33" s="9" t="s">
        <v>600</v>
      </c>
      <c r="D33" s="8" t="s">
        <v>59</v>
      </c>
      <c r="E33" s="8" t="s">
        <v>130</v>
      </c>
      <c r="F33" s="8" t="s">
        <v>131</v>
      </c>
      <c r="G33" s="8" t="s">
        <v>281</v>
      </c>
      <c r="H33" s="8" t="s">
        <v>282</v>
      </c>
      <c r="I33" s="10">
        <v>2200000</v>
      </c>
      <c r="J33" s="10"/>
      <c r="K33" s="10"/>
      <c r="L33" s="10"/>
      <c r="M33" s="10"/>
      <c r="N33" s="10"/>
      <c r="O33" s="10"/>
      <c r="P33" s="23"/>
      <c r="Q33" s="10"/>
      <c r="R33" s="10">
        <v>2200000</v>
      </c>
      <c r="S33" s="10"/>
      <c r="T33" s="10"/>
      <c r="U33" s="10"/>
      <c r="V33" s="10"/>
      <c r="W33" s="10">
        <v>2200000</v>
      </c>
    </row>
    <row r="34" ht="18.75" customHeight="1" spans="1:23">
      <c r="A34" s="23"/>
      <c r="B34" s="23"/>
      <c r="C34" s="9" t="s">
        <v>602</v>
      </c>
      <c r="D34" s="23"/>
      <c r="E34" s="23"/>
      <c r="F34" s="23"/>
      <c r="G34" s="23"/>
      <c r="H34" s="23"/>
      <c r="I34" s="10">
        <v>1800</v>
      </c>
      <c r="J34" s="10">
        <v>1800</v>
      </c>
      <c r="K34" s="10">
        <v>1800</v>
      </c>
      <c r="L34" s="10"/>
      <c r="M34" s="10"/>
      <c r="N34" s="10"/>
      <c r="O34" s="10"/>
      <c r="P34" s="23"/>
      <c r="Q34" s="10"/>
      <c r="R34" s="10"/>
      <c r="S34" s="10"/>
      <c r="T34" s="10"/>
      <c r="U34" s="10"/>
      <c r="V34" s="10"/>
      <c r="W34" s="10"/>
    </row>
    <row r="35" ht="18.75" customHeight="1" spans="1:23">
      <c r="A35" s="8" t="s">
        <v>584</v>
      </c>
      <c r="B35" s="8" t="s">
        <v>603</v>
      </c>
      <c r="C35" s="9" t="s">
        <v>602</v>
      </c>
      <c r="D35" s="8" t="s">
        <v>59</v>
      </c>
      <c r="E35" s="8" t="s">
        <v>130</v>
      </c>
      <c r="F35" s="8" t="s">
        <v>131</v>
      </c>
      <c r="G35" s="8" t="s">
        <v>266</v>
      </c>
      <c r="H35" s="8" t="s">
        <v>267</v>
      </c>
      <c r="I35" s="10">
        <v>1800</v>
      </c>
      <c r="J35" s="10">
        <v>1800</v>
      </c>
      <c r="K35" s="10">
        <v>1800</v>
      </c>
      <c r="L35" s="10"/>
      <c r="M35" s="10"/>
      <c r="N35" s="10"/>
      <c r="O35" s="10"/>
      <c r="P35" s="23"/>
      <c r="Q35" s="10"/>
      <c r="R35" s="10"/>
      <c r="S35" s="10"/>
      <c r="T35" s="10"/>
      <c r="U35" s="10"/>
      <c r="V35" s="10"/>
      <c r="W35" s="10"/>
    </row>
    <row r="36" ht="18.75" customHeight="1" spans="1:23">
      <c r="A36" s="23"/>
      <c r="B36" s="23"/>
      <c r="C36" s="9" t="s">
        <v>594</v>
      </c>
      <c r="D36" s="23"/>
      <c r="E36" s="23"/>
      <c r="F36" s="23"/>
      <c r="G36" s="23"/>
      <c r="H36" s="23"/>
      <c r="I36" s="10">
        <v>517760</v>
      </c>
      <c r="J36" s="10">
        <v>517760</v>
      </c>
      <c r="K36" s="10">
        <v>517760</v>
      </c>
      <c r="L36" s="10"/>
      <c r="M36" s="10"/>
      <c r="N36" s="10"/>
      <c r="O36" s="10"/>
      <c r="P36" s="23"/>
      <c r="Q36" s="10"/>
      <c r="R36" s="10"/>
      <c r="S36" s="10"/>
      <c r="T36" s="10"/>
      <c r="U36" s="10"/>
      <c r="V36" s="10"/>
      <c r="W36" s="10"/>
    </row>
    <row r="37" ht="18.75" customHeight="1" spans="1:23">
      <c r="A37" s="8" t="s">
        <v>584</v>
      </c>
      <c r="B37" s="8" t="s">
        <v>604</v>
      </c>
      <c r="C37" s="9" t="s">
        <v>594</v>
      </c>
      <c r="D37" s="8" t="s">
        <v>59</v>
      </c>
      <c r="E37" s="8" t="s">
        <v>130</v>
      </c>
      <c r="F37" s="8" t="s">
        <v>131</v>
      </c>
      <c r="G37" s="8" t="s">
        <v>281</v>
      </c>
      <c r="H37" s="8" t="s">
        <v>282</v>
      </c>
      <c r="I37" s="10">
        <v>517760</v>
      </c>
      <c r="J37" s="10">
        <v>517760</v>
      </c>
      <c r="K37" s="10">
        <v>517760</v>
      </c>
      <c r="L37" s="10"/>
      <c r="M37" s="10"/>
      <c r="N37" s="10"/>
      <c r="O37" s="10"/>
      <c r="P37" s="23"/>
      <c r="Q37" s="10"/>
      <c r="R37" s="10"/>
      <c r="S37" s="10"/>
      <c r="T37" s="10"/>
      <c r="U37" s="10"/>
      <c r="V37" s="10"/>
      <c r="W37" s="10"/>
    </row>
    <row r="38" ht="18.75" customHeight="1" spans="1:23">
      <c r="A38" s="23"/>
      <c r="B38" s="23"/>
      <c r="C38" s="9" t="s">
        <v>576</v>
      </c>
      <c r="D38" s="23"/>
      <c r="E38" s="23"/>
      <c r="F38" s="23"/>
      <c r="G38" s="23"/>
      <c r="H38" s="23"/>
      <c r="I38" s="10">
        <v>254662.7</v>
      </c>
      <c r="J38" s="10"/>
      <c r="K38" s="10"/>
      <c r="L38" s="10"/>
      <c r="M38" s="10"/>
      <c r="N38" s="10"/>
      <c r="O38" s="10"/>
      <c r="P38" s="23"/>
      <c r="Q38" s="10"/>
      <c r="R38" s="10">
        <v>254662.7</v>
      </c>
      <c r="S38" s="10"/>
      <c r="T38" s="10"/>
      <c r="U38" s="10"/>
      <c r="V38" s="10"/>
      <c r="W38" s="10">
        <v>254662.7</v>
      </c>
    </row>
    <row r="39" ht="18.75" customHeight="1" spans="1:23">
      <c r="A39" s="8" t="s">
        <v>577</v>
      </c>
      <c r="B39" s="8" t="s">
        <v>605</v>
      </c>
      <c r="C39" s="9" t="s">
        <v>576</v>
      </c>
      <c r="D39" s="8" t="s">
        <v>61</v>
      </c>
      <c r="E39" s="8" t="s">
        <v>140</v>
      </c>
      <c r="F39" s="8" t="s">
        <v>141</v>
      </c>
      <c r="G39" s="8" t="s">
        <v>281</v>
      </c>
      <c r="H39" s="8" t="s">
        <v>282</v>
      </c>
      <c r="I39" s="10">
        <v>1045</v>
      </c>
      <c r="J39" s="10"/>
      <c r="K39" s="10"/>
      <c r="L39" s="10"/>
      <c r="M39" s="10"/>
      <c r="N39" s="10"/>
      <c r="O39" s="10"/>
      <c r="P39" s="23"/>
      <c r="Q39" s="10"/>
      <c r="R39" s="10">
        <v>1045</v>
      </c>
      <c r="S39" s="10"/>
      <c r="T39" s="10"/>
      <c r="U39" s="10"/>
      <c r="V39" s="10"/>
      <c r="W39" s="10">
        <v>1045</v>
      </c>
    </row>
    <row r="40" ht="18.75" customHeight="1" spans="1:23">
      <c r="A40" s="8" t="s">
        <v>577</v>
      </c>
      <c r="B40" s="8" t="s">
        <v>605</v>
      </c>
      <c r="C40" s="9" t="s">
        <v>576</v>
      </c>
      <c r="D40" s="8" t="s">
        <v>61</v>
      </c>
      <c r="E40" s="8" t="s">
        <v>140</v>
      </c>
      <c r="F40" s="8" t="s">
        <v>141</v>
      </c>
      <c r="G40" s="8" t="s">
        <v>281</v>
      </c>
      <c r="H40" s="8" t="s">
        <v>282</v>
      </c>
      <c r="I40" s="10">
        <v>25900</v>
      </c>
      <c r="J40" s="10"/>
      <c r="K40" s="10"/>
      <c r="L40" s="10"/>
      <c r="M40" s="10"/>
      <c r="N40" s="10"/>
      <c r="O40" s="10"/>
      <c r="P40" s="23"/>
      <c r="Q40" s="10"/>
      <c r="R40" s="10">
        <v>25900</v>
      </c>
      <c r="S40" s="10"/>
      <c r="T40" s="10"/>
      <c r="U40" s="10"/>
      <c r="V40" s="10"/>
      <c r="W40" s="10">
        <v>25900</v>
      </c>
    </row>
    <row r="41" ht="18.75" customHeight="1" spans="1:23">
      <c r="A41" s="8" t="s">
        <v>577</v>
      </c>
      <c r="B41" s="8" t="s">
        <v>605</v>
      </c>
      <c r="C41" s="9" t="s">
        <v>576</v>
      </c>
      <c r="D41" s="8" t="s">
        <v>61</v>
      </c>
      <c r="E41" s="8" t="s">
        <v>140</v>
      </c>
      <c r="F41" s="8" t="s">
        <v>141</v>
      </c>
      <c r="G41" s="8" t="s">
        <v>281</v>
      </c>
      <c r="H41" s="8" t="s">
        <v>282</v>
      </c>
      <c r="I41" s="10">
        <v>771.5</v>
      </c>
      <c r="J41" s="10"/>
      <c r="K41" s="10"/>
      <c r="L41" s="10"/>
      <c r="M41" s="10"/>
      <c r="N41" s="10"/>
      <c r="O41" s="10"/>
      <c r="P41" s="23"/>
      <c r="Q41" s="10"/>
      <c r="R41" s="10">
        <v>771.5</v>
      </c>
      <c r="S41" s="10"/>
      <c r="T41" s="10"/>
      <c r="U41" s="10"/>
      <c r="V41" s="10"/>
      <c r="W41" s="10">
        <v>771.5</v>
      </c>
    </row>
    <row r="42" ht="18.75" customHeight="1" spans="1:23">
      <c r="A42" s="8" t="s">
        <v>577</v>
      </c>
      <c r="B42" s="8" t="s">
        <v>605</v>
      </c>
      <c r="C42" s="9" t="s">
        <v>576</v>
      </c>
      <c r="D42" s="8" t="s">
        <v>61</v>
      </c>
      <c r="E42" s="8" t="s">
        <v>140</v>
      </c>
      <c r="F42" s="8" t="s">
        <v>141</v>
      </c>
      <c r="G42" s="8" t="s">
        <v>281</v>
      </c>
      <c r="H42" s="8" t="s">
        <v>282</v>
      </c>
      <c r="I42" s="10">
        <v>226942.2</v>
      </c>
      <c r="J42" s="10"/>
      <c r="K42" s="10"/>
      <c r="L42" s="10"/>
      <c r="M42" s="10"/>
      <c r="N42" s="10"/>
      <c r="O42" s="10"/>
      <c r="P42" s="23"/>
      <c r="Q42" s="10"/>
      <c r="R42" s="10">
        <v>226942.2</v>
      </c>
      <c r="S42" s="10"/>
      <c r="T42" s="10"/>
      <c r="U42" s="10"/>
      <c r="V42" s="10"/>
      <c r="W42" s="10">
        <v>226942.2</v>
      </c>
    </row>
    <row r="43" ht="18.75" customHeight="1" spans="1:23">
      <c r="A43" s="8" t="s">
        <v>577</v>
      </c>
      <c r="B43" s="8" t="s">
        <v>605</v>
      </c>
      <c r="C43" s="9" t="s">
        <v>576</v>
      </c>
      <c r="D43" s="8" t="s">
        <v>61</v>
      </c>
      <c r="E43" s="8" t="s">
        <v>140</v>
      </c>
      <c r="F43" s="8" t="s">
        <v>141</v>
      </c>
      <c r="G43" s="8" t="s">
        <v>281</v>
      </c>
      <c r="H43" s="8" t="s">
        <v>282</v>
      </c>
      <c r="I43" s="10">
        <v>4</v>
      </c>
      <c r="J43" s="10"/>
      <c r="K43" s="10"/>
      <c r="L43" s="10"/>
      <c r="M43" s="10"/>
      <c r="N43" s="10"/>
      <c r="O43" s="10"/>
      <c r="P43" s="23"/>
      <c r="Q43" s="10"/>
      <c r="R43" s="10">
        <v>4</v>
      </c>
      <c r="S43" s="10"/>
      <c r="T43" s="10"/>
      <c r="U43" s="10"/>
      <c r="V43" s="10"/>
      <c r="W43" s="10">
        <v>4</v>
      </c>
    </row>
    <row r="44" ht="18.75" customHeight="1" spans="1:23">
      <c r="A44" s="23"/>
      <c r="B44" s="23"/>
      <c r="C44" s="9" t="s">
        <v>606</v>
      </c>
      <c r="D44" s="23"/>
      <c r="E44" s="23"/>
      <c r="F44" s="23"/>
      <c r="G44" s="23"/>
      <c r="H44" s="23"/>
      <c r="I44" s="10">
        <v>1262500</v>
      </c>
      <c r="J44" s="10"/>
      <c r="K44" s="10"/>
      <c r="L44" s="10"/>
      <c r="M44" s="10"/>
      <c r="N44" s="10"/>
      <c r="O44" s="10"/>
      <c r="P44" s="23"/>
      <c r="Q44" s="10"/>
      <c r="R44" s="10">
        <v>1262500</v>
      </c>
      <c r="S44" s="10"/>
      <c r="T44" s="10"/>
      <c r="U44" s="10"/>
      <c r="V44" s="10"/>
      <c r="W44" s="10">
        <v>1262500</v>
      </c>
    </row>
    <row r="45" ht="18.75" customHeight="1" spans="1:23">
      <c r="A45" s="8" t="s">
        <v>577</v>
      </c>
      <c r="B45" s="8" t="s">
        <v>607</v>
      </c>
      <c r="C45" s="9" t="s">
        <v>606</v>
      </c>
      <c r="D45" s="8" t="s">
        <v>61</v>
      </c>
      <c r="E45" s="8" t="s">
        <v>140</v>
      </c>
      <c r="F45" s="8" t="s">
        <v>141</v>
      </c>
      <c r="G45" s="8" t="s">
        <v>281</v>
      </c>
      <c r="H45" s="8" t="s">
        <v>282</v>
      </c>
      <c r="I45" s="10">
        <v>1262500</v>
      </c>
      <c r="J45" s="10"/>
      <c r="K45" s="10"/>
      <c r="L45" s="10"/>
      <c r="M45" s="10"/>
      <c r="N45" s="10"/>
      <c r="O45" s="10"/>
      <c r="P45" s="23"/>
      <c r="Q45" s="10"/>
      <c r="R45" s="10">
        <v>1262500</v>
      </c>
      <c r="S45" s="10"/>
      <c r="T45" s="10"/>
      <c r="U45" s="10"/>
      <c r="V45" s="10"/>
      <c r="W45" s="10">
        <v>1262500</v>
      </c>
    </row>
    <row r="46" ht="18.75" customHeight="1" spans="1:23">
      <c r="A46" s="23"/>
      <c r="B46" s="23"/>
      <c r="C46" s="9" t="s">
        <v>596</v>
      </c>
      <c r="D46" s="23"/>
      <c r="E46" s="23"/>
      <c r="F46" s="23"/>
      <c r="G46" s="23"/>
      <c r="H46" s="23"/>
      <c r="I46" s="10">
        <v>16632</v>
      </c>
      <c r="J46" s="10">
        <v>16632</v>
      </c>
      <c r="K46" s="10">
        <v>16632</v>
      </c>
      <c r="L46" s="10"/>
      <c r="M46" s="10"/>
      <c r="N46" s="10"/>
      <c r="O46" s="10"/>
      <c r="P46" s="23"/>
      <c r="Q46" s="10"/>
      <c r="R46" s="10"/>
      <c r="S46" s="10"/>
      <c r="T46" s="10"/>
      <c r="U46" s="10"/>
      <c r="V46" s="10"/>
      <c r="W46" s="10"/>
    </row>
    <row r="47" ht="18.75" customHeight="1" spans="1:23">
      <c r="A47" s="8" t="s">
        <v>584</v>
      </c>
      <c r="B47" s="8" t="s">
        <v>608</v>
      </c>
      <c r="C47" s="9" t="s">
        <v>596</v>
      </c>
      <c r="D47" s="8" t="s">
        <v>61</v>
      </c>
      <c r="E47" s="8" t="s">
        <v>170</v>
      </c>
      <c r="F47" s="8" t="s">
        <v>171</v>
      </c>
      <c r="G47" s="8" t="s">
        <v>266</v>
      </c>
      <c r="H47" s="8" t="s">
        <v>267</v>
      </c>
      <c r="I47" s="10">
        <v>16632</v>
      </c>
      <c r="J47" s="10">
        <v>16632</v>
      </c>
      <c r="K47" s="10">
        <v>16632</v>
      </c>
      <c r="L47" s="10"/>
      <c r="M47" s="10"/>
      <c r="N47" s="10"/>
      <c r="O47" s="10"/>
      <c r="P47" s="23"/>
      <c r="Q47" s="10"/>
      <c r="R47" s="10"/>
      <c r="S47" s="10"/>
      <c r="T47" s="10"/>
      <c r="U47" s="10"/>
      <c r="V47" s="10"/>
      <c r="W47" s="10"/>
    </row>
    <row r="48" ht="18.75" customHeight="1" spans="1:23">
      <c r="A48" s="23"/>
      <c r="B48" s="23"/>
      <c r="C48" s="9" t="s">
        <v>609</v>
      </c>
      <c r="D48" s="23"/>
      <c r="E48" s="23"/>
      <c r="F48" s="23"/>
      <c r="G48" s="23"/>
      <c r="H48" s="23"/>
      <c r="I48" s="10">
        <v>827000</v>
      </c>
      <c r="J48" s="10">
        <v>827000</v>
      </c>
      <c r="K48" s="10">
        <v>827000</v>
      </c>
      <c r="L48" s="10"/>
      <c r="M48" s="10"/>
      <c r="N48" s="10"/>
      <c r="O48" s="10"/>
      <c r="P48" s="23"/>
      <c r="Q48" s="10"/>
      <c r="R48" s="10"/>
      <c r="S48" s="10"/>
      <c r="T48" s="10"/>
      <c r="U48" s="10"/>
      <c r="V48" s="10"/>
      <c r="W48" s="10"/>
    </row>
    <row r="49" ht="18.75" customHeight="1" spans="1:23">
      <c r="A49" s="8" t="s">
        <v>610</v>
      </c>
      <c r="B49" s="8" t="s">
        <v>611</v>
      </c>
      <c r="C49" s="9" t="s">
        <v>609</v>
      </c>
      <c r="D49" s="8" t="s">
        <v>61</v>
      </c>
      <c r="E49" s="8" t="s">
        <v>140</v>
      </c>
      <c r="F49" s="8" t="s">
        <v>141</v>
      </c>
      <c r="G49" s="8" t="s">
        <v>281</v>
      </c>
      <c r="H49" s="8" t="s">
        <v>282</v>
      </c>
      <c r="I49" s="10">
        <v>107000</v>
      </c>
      <c r="J49" s="10">
        <v>107000</v>
      </c>
      <c r="K49" s="10">
        <v>107000</v>
      </c>
      <c r="L49" s="10"/>
      <c r="M49" s="10"/>
      <c r="N49" s="10"/>
      <c r="O49" s="10"/>
      <c r="P49" s="23"/>
      <c r="Q49" s="10"/>
      <c r="R49" s="10"/>
      <c r="S49" s="10"/>
      <c r="T49" s="10"/>
      <c r="U49" s="10"/>
      <c r="V49" s="10"/>
      <c r="W49" s="10"/>
    </row>
    <row r="50" ht="18.75" customHeight="1" spans="1:23">
      <c r="A50" s="8" t="s">
        <v>610</v>
      </c>
      <c r="B50" s="8" t="s">
        <v>611</v>
      </c>
      <c r="C50" s="9" t="s">
        <v>609</v>
      </c>
      <c r="D50" s="8" t="s">
        <v>61</v>
      </c>
      <c r="E50" s="8" t="s">
        <v>140</v>
      </c>
      <c r="F50" s="8" t="s">
        <v>141</v>
      </c>
      <c r="G50" s="8" t="s">
        <v>283</v>
      </c>
      <c r="H50" s="8" t="s">
        <v>284</v>
      </c>
      <c r="I50" s="10">
        <v>220000</v>
      </c>
      <c r="J50" s="10">
        <v>220000</v>
      </c>
      <c r="K50" s="10">
        <v>220000</v>
      </c>
      <c r="L50" s="10"/>
      <c r="M50" s="10"/>
      <c r="N50" s="10"/>
      <c r="O50" s="10"/>
      <c r="P50" s="23"/>
      <c r="Q50" s="10"/>
      <c r="R50" s="10"/>
      <c r="S50" s="10"/>
      <c r="T50" s="10"/>
      <c r="U50" s="10"/>
      <c r="V50" s="10"/>
      <c r="W50" s="10"/>
    </row>
    <row r="51" ht="18.75" customHeight="1" spans="1:23">
      <c r="A51" s="8" t="s">
        <v>610</v>
      </c>
      <c r="B51" s="8" t="s">
        <v>611</v>
      </c>
      <c r="C51" s="9" t="s">
        <v>609</v>
      </c>
      <c r="D51" s="8" t="s">
        <v>61</v>
      </c>
      <c r="E51" s="8" t="s">
        <v>140</v>
      </c>
      <c r="F51" s="8" t="s">
        <v>141</v>
      </c>
      <c r="G51" s="8" t="s">
        <v>293</v>
      </c>
      <c r="H51" s="8" t="s">
        <v>294</v>
      </c>
      <c r="I51" s="10">
        <v>250000</v>
      </c>
      <c r="J51" s="10">
        <v>250000</v>
      </c>
      <c r="K51" s="10">
        <v>250000</v>
      </c>
      <c r="L51" s="10"/>
      <c r="M51" s="10"/>
      <c r="N51" s="10"/>
      <c r="O51" s="10"/>
      <c r="P51" s="23"/>
      <c r="Q51" s="10"/>
      <c r="R51" s="10"/>
      <c r="S51" s="10"/>
      <c r="T51" s="10"/>
      <c r="U51" s="10"/>
      <c r="V51" s="10"/>
      <c r="W51" s="10"/>
    </row>
    <row r="52" ht="18.75" customHeight="1" spans="1:23">
      <c r="A52" s="8" t="s">
        <v>610</v>
      </c>
      <c r="B52" s="8" t="s">
        <v>611</v>
      </c>
      <c r="C52" s="9" t="s">
        <v>609</v>
      </c>
      <c r="D52" s="8" t="s">
        <v>61</v>
      </c>
      <c r="E52" s="8" t="s">
        <v>140</v>
      </c>
      <c r="F52" s="8" t="s">
        <v>141</v>
      </c>
      <c r="G52" s="8" t="s">
        <v>287</v>
      </c>
      <c r="H52" s="8" t="s">
        <v>288</v>
      </c>
      <c r="I52" s="10">
        <v>250000</v>
      </c>
      <c r="J52" s="10">
        <v>250000</v>
      </c>
      <c r="K52" s="10">
        <v>250000</v>
      </c>
      <c r="L52" s="10"/>
      <c r="M52" s="10"/>
      <c r="N52" s="10"/>
      <c r="O52" s="10"/>
      <c r="P52" s="23"/>
      <c r="Q52" s="10"/>
      <c r="R52" s="10"/>
      <c r="S52" s="10"/>
      <c r="T52" s="10"/>
      <c r="U52" s="10"/>
      <c r="V52" s="10"/>
      <c r="W52" s="10"/>
    </row>
    <row r="53" ht="18.75" customHeight="1" spans="1:23">
      <c r="A53" s="23"/>
      <c r="B53" s="23"/>
      <c r="C53" s="9" t="s">
        <v>612</v>
      </c>
      <c r="D53" s="23"/>
      <c r="E53" s="23"/>
      <c r="F53" s="23"/>
      <c r="G53" s="23"/>
      <c r="H53" s="23"/>
      <c r="I53" s="10">
        <v>15456</v>
      </c>
      <c r="J53" s="10">
        <v>15456</v>
      </c>
      <c r="K53" s="10">
        <v>15456</v>
      </c>
      <c r="L53" s="10"/>
      <c r="M53" s="10"/>
      <c r="N53" s="10"/>
      <c r="O53" s="10"/>
      <c r="P53" s="23"/>
      <c r="Q53" s="10"/>
      <c r="R53" s="10"/>
      <c r="S53" s="10"/>
      <c r="T53" s="10"/>
      <c r="U53" s="10"/>
      <c r="V53" s="10"/>
      <c r="W53" s="10"/>
    </row>
    <row r="54" ht="18.75" customHeight="1" spans="1:23">
      <c r="A54" s="8" t="s">
        <v>610</v>
      </c>
      <c r="B54" s="8" t="s">
        <v>613</v>
      </c>
      <c r="C54" s="9" t="s">
        <v>612</v>
      </c>
      <c r="D54" s="8" t="s">
        <v>61</v>
      </c>
      <c r="E54" s="8" t="s">
        <v>140</v>
      </c>
      <c r="F54" s="8" t="s">
        <v>141</v>
      </c>
      <c r="G54" s="8" t="s">
        <v>614</v>
      </c>
      <c r="H54" s="8" t="s">
        <v>615</v>
      </c>
      <c r="I54" s="10">
        <v>15456</v>
      </c>
      <c r="J54" s="10">
        <v>15456</v>
      </c>
      <c r="K54" s="10">
        <v>15456</v>
      </c>
      <c r="L54" s="10"/>
      <c r="M54" s="10"/>
      <c r="N54" s="10"/>
      <c r="O54" s="10"/>
      <c r="P54" s="23"/>
      <c r="Q54" s="10"/>
      <c r="R54" s="10"/>
      <c r="S54" s="10"/>
      <c r="T54" s="10"/>
      <c r="U54" s="10"/>
      <c r="V54" s="10"/>
      <c r="W54" s="10"/>
    </row>
    <row r="55" ht="18.75" customHeight="1" spans="1:23">
      <c r="A55" s="23"/>
      <c r="B55" s="23"/>
      <c r="C55" s="9" t="s">
        <v>616</v>
      </c>
      <c r="D55" s="23"/>
      <c r="E55" s="23"/>
      <c r="F55" s="23"/>
      <c r="G55" s="23"/>
      <c r="H55" s="23"/>
      <c r="I55" s="10">
        <v>39696</v>
      </c>
      <c r="J55" s="10">
        <v>39696</v>
      </c>
      <c r="K55" s="10">
        <v>39696</v>
      </c>
      <c r="L55" s="10"/>
      <c r="M55" s="10"/>
      <c r="N55" s="10"/>
      <c r="O55" s="10"/>
      <c r="P55" s="23"/>
      <c r="Q55" s="10"/>
      <c r="R55" s="10"/>
      <c r="S55" s="10"/>
      <c r="T55" s="10"/>
      <c r="U55" s="10"/>
      <c r="V55" s="10"/>
      <c r="W55" s="10"/>
    </row>
    <row r="56" ht="18.75" customHeight="1" spans="1:23">
      <c r="A56" s="8" t="s">
        <v>584</v>
      </c>
      <c r="B56" s="8" t="s">
        <v>617</v>
      </c>
      <c r="C56" s="9" t="s">
        <v>616</v>
      </c>
      <c r="D56" s="8" t="s">
        <v>61</v>
      </c>
      <c r="E56" s="8" t="s">
        <v>140</v>
      </c>
      <c r="F56" s="8" t="s">
        <v>141</v>
      </c>
      <c r="G56" s="8" t="s">
        <v>274</v>
      </c>
      <c r="H56" s="8" t="s">
        <v>275</v>
      </c>
      <c r="I56" s="10">
        <v>39696</v>
      </c>
      <c r="J56" s="10">
        <v>39696</v>
      </c>
      <c r="K56" s="10">
        <v>39696</v>
      </c>
      <c r="L56" s="10"/>
      <c r="M56" s="10"/>
      <c r="N56" s="10"/>
      <c r="O56" s="10"/>
      <c r="P56" s="23"/>
      <c r="Q56" s="10"/>
      <c r="R56" s="10"/>
      <c r="S56" s="10"/>
      <c r="T56" s="10"/>
      <c r="U56" s="10"/>
      <c r="V56" s="10"/>
      <c r="W56" s="10"/>
    </row>
    <row r="57" ht="18.75" customHeight="1" spans="1:23">
      <c r="A57" s="23"/>
      <c r="B57" s="23"/>
      <c r="C57" s="9" t="s">
        <v>576</v>
      </c>
      <c r="D57" s="23"/>
      <c r="E57" s="23"/>
      <c r="F57" s="23"/>
      <c r="G57" s="23"/>
      <c r="H57" s="23"/>
      <c r="I57" s="10">
        <v>6000000</v>
      </c>
      <c r="J57" s="10"/>
      <c r="K57" s="10"/>
      <c r="L57" s="10"/>
      <c r="M57" s="10"/>
      <c r="N57" s="10"/>
      <c r="O57" s="10"/>
      <c r="P57" s="23"/>
      <c r="Q57" s="10"/>
      <c r="R57" s="10">
        <v>6000000</v>
      </c>
      <c r="S57" s="10"/>
      <c r="T57" s="10"/>
      <c r="U57" s="10"/>
      <c r="V57" s="10"/>
      <c r="W57" s="10">
        <v>6000000</v>
      </c>
    </row>
    <row r="58" ht="18.75" customHeight="1" spans="1:23">
      <c r="A58" s="8" t="s">
        <v>577</v>
      </c>
      <c r="B58" s="8" t="s">
        <v>618</v>
      </c>
      <c r="C58" s="9" t="s">
        <v>576</v>
      </c>
      <c r="D58" s="8" t="s">
        <v>63</v>
      </c>
      <c r="E58" s="8" t="s">
        <v>136</v>
      </c>
      <c r="F58" s="8" t="s">
        <v>137</v>
      </c>
      <c r="G58" s="8" t="s">
        <v>281</v>
      </c>
      <c r="H58" s="8" t="s">
        <v>282</v>
      </c>
      <c r="I58" s="10">
        <v>4200000</v>
      </c>
      <c r="J58" s="10"/>
      <c r="K58" s="10"/>
      <c r="L58" s="10"/>
      <c r="M58" s="10"/>
      <c r="N58" s="10"/>
      <c r="O58" s="10"/>
      <c r="P58" s="23"/>
      <c r="Q58" s="10"/>
      <c r="R58" s="10">
        <v>4200000</v>
      </c>
      <c r="S58" s="10"/>
      <c r="T58" s="10"/>
      <c r="U58" s="10"/>
      <c r="V58" s="10"/>
      <c r="W58" s="10">
        <v>4200000</v>
      </c>
    </row>
    <row r="59" ht="18.75" customHeight="1" spans="1:23">
      <c r="A59" s="8" t="s">
        <v>577</v>
      </c>
      <c r="B59" s="8" t="s">
        <v>618</v>
      </c>
      <c r="C59" s="9" t="s">
        <v>576</v>
      </c>
      <c r="D59" s="8" t="s">
        <v>63</v>
      </c>
      <c r="E59" s="8" t="s">
        <v>136</v>
      </c>
      <c r="F59" s="8" t="s">
        <v>137</v>
      </c>
      <c r="G59" s="8" t="s">
        <v>295</v>
      </c>
      <c r="H59" s="8" t="s">
        <v>296</v>
      </c>
      <c r="I59" s="10">
        <v>590000</v>
      </c>
      <c r="J59" s="10"/>
      <c r="K59" s="10"/>
      <c r="L59" s="10"/>
      <c r="M59" s="10"/>
      <c r="N59" s="10"/>
      <c r="O59" s="10"/>
      <c r="P59" s="23"/>
      <c r="Q59" s="10"/>
      <c r="R59" s="10">
        <v>590000</v>
      </c>
      <c r="S59" s="10"/>
      <c r="T59" s="10"/>
      <c r="U59" s="10"/>
      <c r="V59" s="10"/>
      <c r="W59" s="10">
        <v>590000</v>
      </c>
    </row>
    <row r="60" ht="18.75" customHeight="1" spans="1:23">
      <c r="A60" s="8" t="s">
        <v>577</v>
      </c>
      <c r="B60" s="8" t="s">
        <v>618</v>
      </c>
      <c r="C60" s="9" t="s">
        <v>576</v>
      </c>
      <c r="D60" s="8" t="s">
        <v>63</v>
      </c>
      <c r="E60" s="8" t="s">
        <v>136</v>
      </c>
      <c r="F60" s="8" t="s">
        <v>137</v>
      </c>
      <c r="G60" s="8" t="s">
        <v>313</v>
      </c>
      <c r="H60" s="8" t="s">
        <v>314</v>
      </c>
      <c r="I60" s="10">
        <v>200000</v>
      </c>
      <c r="J60" s="10"/>
      <c r="K60" s="10"/>
      <c r="L60" s="10"/>
      <c r="M60" s="10"/>
      <c r="N60" s="10"/>
      <c r="O60" s="10"/>
      <c r="P60" s="23"/>
      <c r="Q60" s="10"/>
      <c r="R60" s="10">
        <v>200000</v>
      </c>
      <c r="S60" s="10"/>
      <c r="T60" s="10"/>
      <c r="U60" s="10"/>
      <c r="V60" s="10"/>
      <c r="W60" s="10">
        <v>200000</v>
      </c>
    </row>
    <row r="61" ht="18.75" customHeight="1" spans="1:23">
      <c r="A61" s="8" t="s">
        <v>577</v>
      </c>
      <c r="B61" s="8" t="s">
        <v>618</v>
      </c>
      <c r="C61" s="9" t="s">
        <v>576</v>
      </c>
      <c r="D61" s="8" t="s">
        <v>63</v>
      </c>
      <c r="E61" s="8" t="s">
        <v>136</v>
      </c>
      <c r="F61" s="8" t="s">
        <v>137</v>
      </c>
      <c r="G61" s="8" t="s">
        <v>619</v>
      </c>
      <c r="H61" s="8" t="s">
        <v>620</v>
      </c>
      <c r="I61" s="10">
        <v>390000</v>
      </c>
      <c r="J61" s="10"/>
      <c r="K61" s="10"/>
      <c r="L61" s="10"/>
      <c r="M61" s="10"/>
      <c r="N61" s="10"/>
      <c r="O61" s="10"/>
      <c r="P61" s="23"/>
      <c r="Q61" s="10"/>
      <c r="R61" s="10">
        <v>390000</v>
      </c>
      <c r="S61" s="10"/>
      <c r="T61" s="10"/>
      <c r="U61" s="10"/>
      <c r="V61" s="10"/>
      <c r="W61" s="10">
        <v>390000</v>
      </c>
    </row>
    <row r="62" ht="18.75" customHeight="1" spans="1:23">
      <c r="A62" s="8" t="s">
        <v>577</v>
      </c>
      <c r="B62" s="8" t="s">
        <v>618</v>
      </c>
      <c r="C62" s="9" t="s">
        <v>576</v>
      </c>
      <c r="D62" s="8" t="s">
        <v>63</v>
      </c>
      <c r="E62" s="8" t="s">
        <v>136</v>
      </c>
      <c r="F62" s="8" t="s">
        <v>137</v>
      </c>
      <c r="G62" s="8" t="s">
        <v>266</v>
      </c>
      <c r="H62" s="8" t="s">
        <v>267</v>
      </c>
      <c r="I62" s="10">
        <v>120000</v>
      </c>
      <c r="J62" s="10"/>
      <c r="K62" s="10"/>
      <c r="L62" s="10"/>
      <c r="M62" s="10"/>
      <c r="N62" s="10"/>
      <c r="O62" s="10"/>
      <c r="P62" s="23"/>
      <c r="Q62" s="10"/>
      <c r="R62" s="10">
        <v>120000</v>
      </c>
      <c r="S62" s="10"/>
      <c r="T62" s="10"/>
      <c r="U62" s="10"/>
      <c r="V62" s="10"/>
      <c r="W62" s="10">
        <v>120000</v>
      </c>
    </row>
    <row r="63" ht="18.75" customHeight="1" spans="1:23">
      <c r="A63" s="8" t="s">
        <v>577</v>
      </c>
      <c r="B63" s="8" t="s">
        <v>618</v>
      </c>
      <c r="C63" s="9" t="s">
        <v>576</v>
      </c>
      <c r="D63" s="8" t="s">
        <v>63</v>
      </c>
      <c r="E63" s="8" t="s">
        <v>136</v>
      </c>
      <c r="F63" s="8" t="s">
        <v>137</v>
      </c>
      <c r="G63" s="8" t="s">
        <v>614</v>
      </c>
      <c r="H63" s="8" t="s">
        <v>615</v>
      </c>
      <c r="I63" s="10">
        <v>500000</v>
      </c>
      <c r="J63" s="10"/>
      <c r="K63" s="10"/>
      <c r="L63" s="10"/>
      <c r="M63" s="10"/>
      <c r="N63" s="10"/>
      <c r="O63" s="10"/>
      <c r="P63" s="23"/>
      <c r="Q63" s="10"/>
      <c r="R63" s="10">
        <v>500000</v>
      </c>
      <c r="S63" s="10"/>
      <c r="T63" s="10"/>
      <c r="U63" s="10"/>
      <c r="V63" s="10"/>
      <c r="W63" s="10">
        <v>500000</v>
      </c>
    </row>
    <row r="64" ht="18.75" customHeight="1" spans="1:23">
      <c r="A64" s="23"/>
      <c r="B64" s="23"/>
      <c r="C64" s="9" t="s">
        <v>621</v>
      </c>
      <c r="D64" s="23"/>
      <c r="E64" s="23"/>
      <c r="F64" s="23"/>
      <c r="G64" s="23"/>
      <c r="H64" s="23"/>
      <c r="I64" s="10">
        <v>988010</v>
      </c>
      <c r="J64" s="10"/>
      <c r="K64" s="10"/>
      <c r="L64" s="10"/>
      <c r="M64" s="10"/>
      <c r="N64" s="10"/>
      <c r="O64" s="10"/>
      <c r="P64" s="23"/>
      <c r="Q64" s="10">
        <v>988010</v>
      </c>
      <c r="R64" s="10"/>
      <c r="S64" s="10"/>
      <c r="T64" s="10"/>
      <c r="U64" s="10"/>
      <c r="V64" s="10"/>
      <c r="W64" s="10"/>
    </row>
    <row r="65" ht="18.75" customHeight="1" spans="1:23">
      <c r="A65" s="8" t="s">
        <v>577</v>
      </c>
      <c r="B65" s="8" t="s">
        <v>622</v>
      </c>
      <c r="C65" s="9" t="s">
        <v>621</v>
      </c>
      <c r="D65" s="8" t="s">
        <v>63</v>
      </c>
      <c r="E65" s="8" t="s">
        <v>136</v>
      </c>
      <c r="F65" s="8" t="s">
        <v>137</v>
      </c>
      <c r="G65" s="8" t="s">
        <v>281</v>
      </c>
      <c r="H65" s="8" t="s">
        <v>282</v>
      </c>
      <c r="I65" s="10">
        <v>220000</v>
      </c>
      <c r="J65" s="10"/>
      <c r="K65" s="10"/>
      <c r="L65" s="10"/>
      <c r="M65" s="10"/>
      <c r="N65" s="10"/>
      <c r="O65" s="10"/>
      <c r="P65" s="23"/>
      <c r="Q65" s="10">
        <v>220000</v>
      </c>
      <c r="R65" s="10"/>
      <c r="S65" s="10"/>
      <c r="T65" s="10"/>
      <c r="U65" s="10"/>
      <c r="V65" s="10"/>
      <c r="W65" s="10"/>
    </row>
    <row r="66" ht="18.75" customHeight="1" spans="1:23">
      <c r="A66" s="8" t="s">
        <v>577</v>
      </c>
      <c r="B66" s="8" t="s">
        <v>622</v>
      </c>
      <c r="C66" s="9" t="s">
        <v>621</v>
      </c>
      <c r="D66" s="8" t="s">
        <v>63</v>
      </c>
      <c r="E66" s="8" t="s">
        <v>136</v>
      </c>
      <c r="F66" s="8" t="s">
        <v>137</v>
      </c>
      <c r="G66" s="8" t="s">
        <v>287</v>
      </c>
      <c r="H66" s="8" t="s">
        <v>288</v>
      </c>
      <c r="I66" s="10">
        <v>50000</v>
      </c>
      <c r="J66" s="10"/>
      <c r="K66" s="10"/>
      <c r="L66" s="10"/>
      <c r="M66" s="10"/>
      <c r="N66" s="10"/>
      <c r="O66" s="10"/>
      <c r="P66" s="23"/>
      <c r="Q66" s="10">
        <v>50000</v>
      </c>
      <c r="R66" s="10"/>
      <c r="S66" s="10"/>
      <c r="T66" s="10"/>
      <c r="U66" s="10"/>
      <c r="V66" s="10"/>
      <c r="W66" s="10"/>
    </row>
    <row r="67" ht="18.75" customHeight="1" spans="1:23">
      <c r="A67" s="8" t="s">
        <v>577</v>
      </c>
      <c r="B67" s="8" t="s">
        <v>622</v>
      </c>
      <c r="C67" s="9" t="s">
        <v>621</v>
      </c>
      <c r="D67" s="8" t="s">
        <v>63</v>
      </c>
      <c r="E67" s="8" t="s">
        <v>136</v>
      </c>
      <c r="F67" s="8" t="s">
        <v>137</v>
      </c>
      <c r="G67" s="8" t="s">
        <v>295</v>
      </c>
      <c r="H67" s="8" t="s">
        <v>296</v>
      </c>
      <c r="I67" s="10">
        <v>349010</v>
      </c>
      <c r="J67" s="10"/>
      <c r="K67" s="10"/>
      <c r="L67" s="10"/>
      <c r="M67" s="10"/>
      <c r="N67" s="10"/>
      <c r="O67" s="10"/>
      <c r="P67" s="23"/>
      <c r="Q67" s="10">
        <v>349010</v>
      </c>
      <c r="R67" s="10"/>
      <c r="S67" s="10"/>
      <c r="T67" s="10"/>
      <c r="U67" s="10"/>
      <c r="V67" s="10"/>
      <c r="W67" s="10"/>
    </row>
    <row r="68" ht="18.75" customHeight="1" spans="1:23">
      <c r="A68" s="8" t="s">
        <v>577</v>
      </c>
      <c r="B68" s="8" t="s">
        <v>622</v>
      </c>
      <c r="C68" s="9" t="s">
        <v>621</v>
      </c>
      <c r="D68" s="8" t="s">
        <v>63</v>
      </c>
      <c r="E68" s="8" t="s">
        <v>136</v>
      </c>
      <c r="F68" s="8" t="s">
        <v>137</v>
      </c>
      <c r="G68" s="8" t="s">
        <v>313</v>
      </c>
      <c r="H68" s="8" t="s">
        <v>314</v>
      </c>
      <c r="I68" s="10">
        <v>185000</v>
      </c>
      <c r="J68" s="10"/>
      <c r="K68" s="10"/>
      <c r="L68" s="10"/>
      <c r="M68" s="10"/>
      <c r="N68" s="10"/>
      <c r="O68" s="10"/>
      <c r="P68" s="23"/>
      <c r="Q68" s="10">
        <v>185000</v>
      </c>
      <c r="R68" s="10"/>
      <c r="S68" s="10"/>
      <c r="T68" s="10"/>
      <c r="U68" s="10"/>
      <c r="V68" s="10"/>
      <c r="W68" s="10"/>
    </row>
    <row r="69" ht="18.75" customHeight="1" spans="1:23">
      <c r="A69" s="8" t="s">
        <v>577</v>
      </c>
      <c r="B69" s="8" t="s">
        <v>622</v>
      </c>
      <c r="C69" s="9" t="s">
        <v>621</v>
      </c>
      <c r="D69" s="8" t="s">
        <v>63</v>
      </c>
      <c r="E69" s="8" t="s">
        <v>136</v>
      </c>
      <c r="F69" s="8" t="s">
        <v>137</v>
      </c>
      <c r="G69" s="8" t="s">
        <v>619</v>
      </c>
      <c r="H69" s="8" t="s">
        <v>620</v>
      </c>
      <c r="I69" s="10">
        <v>100000</v>
      </c>
      <c r="J69" s="10"/>
      <c r="K69" s="10"/>
      <c r="L69" s="10"/>
      <c r="M69" s="10"/>
      <c r="N69" s="10"/>
      <c r="O69" s="10"/>
      <c r="P69" s="23"/>
      <c r="Q69" s="10">
        <v>100000</v>
      </c>
      <c r="R69" s="10"/>
      <c r="S69" s="10"/>
      <c r="T69" s="10"/>
      <c r="U69" s="10"/>
      <c r="V69" s="10"/>
      <c r="W69" s="10"/>
    </row>
    <row r="70" ht="18.75" customHeight="1" spans="1:23">
      <c r="A70" s="8" t="s">
        <v>577</v>
      </c>
      <c r="B70" s="8" t="s">
        <v>622</v>
      </c>
      <c r="C70" s="9" t="s">
        <v>621</v>
      </c>
      <c r="D70" s="8" t="s">
        <v>63</v>
      </c>
      <c r="E70" s="8" t="s">
        <v>136</v>
      </c>
      <c r="F70" s="8" t="s">
        <v>137</v>
      </c>
      <c r="G70" s="8" t="s">
        <v>614</v>
      </c>
      <c r="H70" s="8" t="s">
        <v>615</v>
      </c>
      <c r="I70" s="10">
        <v>84000</v>
      </c>
      <c r="J70" s="10"/>
      <c r="K70" s="10"/>
      <c r="L70" s="10"/>
      <c r="M70" s="10"/>
      <c r="N70" s="10"/>
      <c r="O70" s="10"/>
      <c r="P70" s="23"/>
      <c r="Q70" s="10">
        <v>84000</v>
      </c>
      <c r="R70" s="10"/>
      <c r="S70" s="10"/>
      <c r="T70" s="10"/>
      <c r="U70" s="10"/>
      <c r="V70" s="10"/>
      <c r="W70" s="10"/>
    </row>
    <row r="71" ht="18.75" customHeight="1" spans="1:23">
      <c r="A71" s="23"/>
      <c r="B71" s="23"/>
      <c r="C71" s="9" t="s">
        <v>623</v>
      </c>
      <c r="D71" s="23"/>
      <c r="E71" s="23"/>
      <c r="F71" s="23"/>
      <c r="G71" s="23"/>
      <c r="H71" s="23"/>
      <c r="I71" s="10">
        <v>9984</v>
      </c>
      <c r="J71" s="10">
        <v>9984</v>
      </c>
      <c r="K71" s="10">
        <v>9984</v>
      </c>
      <c r="L71" s="10"/>
      <c r="M71" s="10"/>
      <c r="N71" s="10"/>
      <c r="O71" s="10"/>
      <c r="P71" s="23"/>
      <c r="Q71" s="10"/>
      <c r="R71" s="10"/>
      <c r="S71" s="10"/>
      <c r="T71" s="10"/>
      <c r="U71" s="10"/>
      <c r="V71" s="10"/>
      <c r="W71" s="10"/>
    </row>
    <row r="72" ht="18.75" customHeight="1" spans="1:23">
      <c r="A72" s="8" t="s">
        <v>584</v>
      </c>
      <c r="B72" s="8" t="s">
        <v>624</v>
      </c>
      <c r="C72" s="9" t="s">
        <v>623</v>
      </c>
      <c r="D72" s="8" t="s">
        <v>63</v>
      </c>
      <c r="E72" s="8" t="s">
        <v>136</v>
      </c>
      <c r="F72" s="8" t="s">
        <v>137</v>
      </c>
      <c r="G72" s="8" t="s">
        <v>614</v>
      </c>
      <c r="H72" s="8" t="s">
        <v>615</v>
      </c>
      <c r="I72" s="10">
        <v>1344</v>
      </c>
      <c r="J72" s="10">
        <v>1344</v>
      </c>
      <c r="K72" s="10">
        <v>1344</v>
      </c>
      <c r="L72" s="10"/>
      <c r="M72" s="10"/>
      <c r="N72" s="10"/>
      <c r="O72" s="10"/>
      <c r="P72" s="23"/>
      <c r="Q72" s="10"/>
      <c r="R72" s="10"/>
      <c r="S72" s="10"/>
      <c r="T72" s="10"/>
      <c r="U72" s="10"/>
      <c r="V72" s="10"/>
      <c r="W72" s="10"/>
    </row>
    <row r="73" ht="18.75" customHeight="1" spans="1:23">
      <c r="A73" s="8" t="s">
        <v>584</v>
      </c>
      <c r="B73" s="8" t="s">
        <v>624</v>
      </c>
      <c r="C73" s="9" t="s">
        <v>623</v>
      </c>
      <c r="D73" s="8" t="s">
        <v>63</v>
      </c>
      <c r="E73" s="8" t="s">
        <v>136</v>
      </c>
      <c r="F73" s="8" t="s">
        <v>137</v>
      </c>
      <c r="G73" s="8" t="s">
        <v>614</v>
      </c>
      <c r="H73" s="8" t="s">
        <v>615</v>
      </c>
      <c r="I73" s="10">
        <v>8640</v>
      </c>
      <c r="J73" s="10">
        <v>8640</v>
      </c>
      <c r="K73" s="10">
        <v>8640</v>
      </c>
      <c r="L73" s="10"/>
      <c r="M73" s="10"/>
      <c r="N73" s="10"/>
      <c r="O73" s="10"/>
      <c r="P73" s="23"/>
      <c r="Q73" s="10"/>
      <c r="R73" s="10"/>
      <c r="S73" s="10"/>
      <c r="T73" s="10"/>
      <c r="U73" s="10"/>
      <c r="V73" s="10"/>
      <c r="W73" s="10"/>
    </row>
    <row r="74" ht="18.75" customHeight="1" spans="1:23">
      <c r="A74" s="23"/>
      <c r="B74" s="23"/>
      <c r="C74" s="9" t="s">
        <v>625</v>
      </c>
      <c r="D74" s="23"/>
      <c r="E74" s="23"/>
      <c r="F74" s="23"/>
      <c r="G74" s="23"/>
      <c r="H74" s="23"/>
      <c r="I74" s="10">
        <v>7500</v>
      </c>
      <c r="J74" s="10">
        <v>7500</v>
      </c>
      <c r="K74" s="10">
        <v>7500</v>
      </c>
      <c r="L74" s="10"/>
      <c r="M74" s="10"/>
      <c r="N74" s="10"/>
      <c r="O74" s="10"/>
      <c r="P74" s="23"/>
      <c r="Q74" s="10"/>
      <c r="R74" s="10"/>
      <c r="S74" s="10"/>
      <c r="T74" s="10"/>
      <c r="U74" s="10"/>
      <c r="V74" s="10"/>
      <c r="W74" s="10"/>
    </row>
    <row r="75" ht="18.75" customHeight="1" spans="1:23">
      <c r="A75" s="8" t="s">
        <v>584</v>
      </c>
      <c r="B75" s="8" t="s">
        <v>626</v>
      </c>
      <c r="C75" s="9" t="s">
        <v>625</v>
      </c>
      <c r="D75" s="8" t="s">
        <v>63</v>
      </c>
      <c r="E75" s="8" t="s">
        <v>136</v>
      </c>
      <c r="F75" s="8" t="s">
        <v>137</v>
      </c>
      <c r="G75" s="8" t="s">
        <v>614</v>
      </c>
      <c r="H75" s="8" t="s">
        <v>615</v>
      </c>
      <c r="I75" s="10">
        <v>7500</v>
      </c>
      <c r="J75" s="10">
        <v>7500</v>
      </c>
      <c r="K75" s="10">
        <v>7500</v>
      </c>
      <c r="L75" s="10"/>
      <c r="M75" s="10"/>
      <c r="N75" s="10"/>
      <c r="O75" s="10"/>
      <c r="P75" s="23"/>
      <c r="Q75" s="10"/>
      <c r="R75" s="10"/>
      <c r="S75" s="10"/>
      <c r="T75" s="10"/>
      <c r="U75" s="10"/>
      <c r="V75" s="10"/>
      <c r="W75" s="10"/>
    </row>
    <row r="76" ht="18.75" customHeight="1" spans="1:23">
      <c r="A76" s="23"/>
      <c r="B76" s="23"/>
      <c r="C76" s="9" t="s">
        <v>627</v>
      </c>
      <c r="D76" s="23"/>
      <c r="E76" s="23"/>
      <c r="F76" s="23"/>
      <c r="G76" s="23"/>
      <c r="H76" s="23"/>
      <c r="I76" s="10">
        <v>4800</v>
      </c>
      <c r="J76" s="10">
        <v>4800</v>
      </c>
      <c r="K76" s="10">
        <v>4800</v>
      </c>
      <c r="L76" s="10"/>
      <c r="M76" s="10"/>
      <c r="N76" s="10"/>
      <c r="O76" s="10"/>
      <c r="P76" s="23"/>
      <c r="Q76" s="10"/>
      <c r="R76" s="10"/>
      <c r="S76" s="10"/>
      <c r="T76" s="10"/>
      <c r="U76" s="10"/>
      <c r="V76" s="10"/>
      <c r="W76" s="10"/>
    </row>
    <row r="77" ht="18.75" customHeight="1" spans="1:23">
      <c r="A77" s="8" t="s">
        <v>584</v>
      </c>
      <c r="B77" s="8" t="s">
        <v>628</v>
      </c>
      <c r="C77" s="9" t="s">
        <v>627</v>
      </c>
      <c r="D77" s="8" t="s">
        <v>63</v>
      </c>
      <c r="E77" s="8" t="s">
        <v>136</v>
      </c>
      <c r="F77" s="8" t="s">
        <v>137</v>
      </c>
      <c r="G77" s="8" t="s">
        <v>614</v>
      </c>
      <c r="H77" s="8" t="s">
        <v>615</v>
      </c>
      <c r="I77" s="10">
        <v>4800</v>
      </c>
      <c r="J77" s="10">
        <v>4800</v>
      </c>
      <c r="K77" s="10">
        <v>4800</v>
      </c>
      <c r="L77" s="10"/>
      <c r="M77" s="10"/>
      <c r="N77" s="10"/>
      <c r="O77" s="10"/>
      <c r="P77" s="23"/>
      <c r="Q77" s="10"/>
      <c r="R77" s="10"/>
      <c r="S77" s="10"/>
      <c r="T77" s="10"/>
      <c r="U77" s="10"/>
      <c r="V77" s="10"/>
      <c r="W77" s="10"/>
    </row>
    <row r="78" ht="18.75" customHeight="1" spans="1:23">
      <c r="A78" s="23"/>
      <c r="B78" s="23"/>
      <c r="C78" s="9" t="s">
        <v>629</v>
      </c>
      <c r="D78" s="23"/>
      <c r="E78" s="23"/>
      <c r="F78" s="23"/>
      <c r="G78" s="23"/>
      <c r="H78" s="23"/>
      <c r="I78" s="10">
        <v>2797080</v>
      </c>
      <c r="J78" s="10">
        <v>2797080</v>
      </c>
      <c r="K78" s="10">
        <v>2797080</v>
      </c>
      <c r="L78" s="10"/>
      <c r="M78" s="10"/>
      <c r="N78" s="10"/>
      <c r="O78" s="10"/>
      <c r="P78" s="23"/>
      <c r="Q78" s="10"/>
      <c r="R78" s="10"/>
      <c r="S78" s="10"/>
      <c r="T78" s="10"/>
      <c r="U78" s="10"/>
      <c r="V78" s="10"/>
      <c r="W78" s="10"/>
    </row>
    <row r="79" ht="18.75" customHeight="1" spans="1:23">
      <c r="A79" s="8" t="s">
        <v>584</v>
      </c>
      <c r="B79" s="8" t="s">
        <v>630</v>
      </c>
      <c r="C79" s="9" t="s">
        <v>629</v>
      </c>
      <c r="D79" s="8" t="s">
        <v>63</v>
      </c>
      <c r="E79" s="8" t="s">
        <v>136</v>
      </c>
      <c r="F79" s="8" t="s">
        <v>137</v>
      </c>
      <c r="G79" s="8" t="s">
        <v>281</v>
      </c>
      <c r="H79" s="8" t="s">
        <v>282</v>
      </c>
      <c r="I79" s="10">
        <v>2797080</v>
      </c>
      <c r="J79" s="10">
        <v>2797080</v>
      </c>
      <c r="K79" s="10">
        <v>2797080</v>
      </c>
      <c r="L79" s="10"/>
      <c r="M79" s="10"/>
      <c r="N79" s="10"/>
      <c r="O79" s="10"/>
      <c r="P79" s="23"/>
      <c r="Q79" s="10"/>
      <c r="R79" s="10"/>
      <c r="S79" s="10"/>
      <c r="T79" s="10"/>
      <c r="U79" s="10"/>
      <c r="V79" s="10"/>
      <c r="W79" s="10"/>
    </row>
    <row r="80" ht="18.75" customHeight="1" spans="1:23">
      <c r="A80" s="23"/>
      <c r="B80" s="23"/>
      <c r="C80" s="9" t="s">
        <v>596</v>
      </c>
      <c r="D80" s="23"/>
      <c r="E80" s="23"/>
      <c r="F80" s="23"/>
      <c r="G80" s="23"/>
      <c r="H80" s="23"/>
      <c r="I80" s="10">
        <v>75492</v>
      </c>
      <c r="J80" s="10">
        <v>75492</v>
      </c>
      <c r="K80" s="10">
        <v>75492</v>
      </c>
      <c r="L80" s="10"/>
      <c r="M80" s="10"/>
      <c r="N80" s="10"/>
      <c r="O80" s="10"/>
      <c r="P80" s="23"/>
      <c r="Q80" s="10"/>
      <c r="R80" s="10"/>
      <c r="S80" s="10"/>
      <c r="T80" s="10"/>
      <c r="U80" s="10"/>
      <c r="V80" s="10"/>
      <c r="W80" s="10"/>
    </row>
    <row r="81" ht="18.75" customHeight="1" spans="1:23">
      <c r="A81" s="8" t="s">
        <v>584</v>
      </c>
      <c r="B81" s="8" t="s">
        <v>631</v>
      </c>
      <c r="C81" s="9" t="s">
        <v>596</v>
      </c>
      <c r="D81" s="8" t="s">
        <v>63</v>
      </c>
      <c r="E81" s="8" t="s">
        <v>170</v>
      </c>
      <c r="F81" s="8" t="s">
        <v>171</v>
      </c>
      <c r="G81" s="8" t="s">
        <v>266</v>
      </c>
      <c r="H81" s="8" t="s">
        <v>267</v>
      </c>
      <c r="I81" s="10">
        <v>17472</v>
      </c>
      <c r="J81" s="10">
        <v>17472</v>
      </c>
      <c r="K81" s="10">
        <v>17472</v>
      </c>
      <c r="L81" s="10"/>
      <c r="M81" s="10"/>
      <c r="N81" s="10"/>
      <c r="O81" s="10"/>
      <c r="P81" s="23"/>
      <c r="Q81" s="10"/>
      <c r="R81" s="10"/>
      <c r="S81" s="10"/>
      <c r="T81" s="10"/>
      <c r="U81" s="10"/>
      <c r="V81" s="10"/>
      <c r="W81" s="10"/>
    </row>
    <row r="82" ht="18.75" customHeight="1" spans="1:23">
      <c r="A82" s="8" t="s">
        <v>584</v>
      </c>
      <c r="B82" s="8" t="s">
        <v>631</v>
      </c>
      <c r="C82" s="9" t="s">
        <v>596</v>
      </c>
      <c r="D82" s="8" t="s">
        <v>63</v>
      </c>
      <c r="E82" s="8" t="s">
        <v>170</v>
      </c>
      <c r="F82" s="8" t="s">
        <v>171</v>
      </c>
      <c r="G82" s="8" t="s">
        <v>266</v>
      </c>
      <c r="H82" s="8" t="s">
        <v>267</v>
      </c>
      <c r="I82" s="10">
        <v>58020</v>
      </c>
      <c r="J82" s="10">
        <v>58020</v>
      </c>
      <c r="K82" s="10">
        <v>58020</v>
      </c>
      <c r="L82" s="10"/>
      <c r="M82" s="10"/>
      <c r="N82" s="10"/>
      <c r="O82" s="10"/>
      <c r="P82" s="23"/>
      <c r="Q82" s="10"/>
      <c r="R82" s="10"/>
      <c r="S82" s="10"/>
      <c r="T82" s="10"/>
      <c r="U82" s="10"/>
      <c r="V82" s="10"/>
      <c r="W82" s="10"/>
    </row>
    <row r="83" ht="18.75" customHeight="1" spans="1:23">
      <c r="A83" s="23"/>
      <c r="B83" s="23"/>
      <c r="C83" s="9" t="s">
        <v>632</v>
      </c>
      <c r="D83" s="23"/>
      <c r="E83" s="23"/>
      <c r="F83" s="23"/>
      <c r="G83" s="23"/>
      <c r="H83" s="23"/>
      <c r="I83" s="10">
        <v>765</v>
      </c>
      <c r="J83" s="10">
        <v>765</v>
      </c>
      <c r="K83" s="10">
        <v>765</v>
      </c>
      <c r="L83" s="10"/>
      <c r="M83" s="10"/>
      <c r="N83" s="10"/>
      <c r="O83" s="10"/>
      <c r="P83" s="23"/>
      <c r="Q83" s="10"/>
      <c r="R83" s="10"/>
      <c r="S83" s="10"/>
      <c r="T83" s="10"/>
      <c r="U83" s="10"/>
      <c r="V83" s="10"/>
      <c r="W83" s="10"/>
    </row>
    <row r="84" ht="18.75" customHeight="1" spans="1:23">
      <c r="A84" s="8" t="s">
        <v>584</v>
      </c>
      <c r="B84" s="8" t="s">
        <v>633</v>
      </c>
      <c r="C84" s="9" t="s">
        <v>632</v>
      </c>
      <c r="D84" s="8" t="s">
        <v>63</v>
      </c>
      <c r="E84" s="8" t="s">
        <v>134</v>
      </c>
      <c r="F84" s="8" t="s">
        <v>135</v>
      </c>
      <c r="G84" s="8" t="s">
        <v>266</v>
      </c>
      <c r="H84" s="8" t="s">
        <v>267</v>
      </c>
      <c r="I84" s="10">
        <v>765</v>
      </c>
      <c r="J84" s="10">
        <v>765</v>
      </c>
      <c r="K84" s="10">
        <v>765</v>
      </c>
      <c r="L84" s="10"/>
      <c r="M84" s="10"/>
      <c r="N84" s="10"/>
      <c r="O84" s="10"/>
      <c r="P84" s="23"/>
      <c r="Q84" s="10"/>
      <c r="R84" s="10"/>
      <c r="S84" s="10"/>
      <c r="T84" s="10"/>
      <c r="U84" s="10"/>
      <c r="V84" s="10"/>
      <c r="W84" s="10"/>
    </row>
    <row r="85" ht="18.75" customHeight="1" spans="1:23">
      <c r="A85" s="23"/>
      <c r="B85" s="23"/>
      <c r="C85" s="9" t="s">
        <v>634</v>
      </c>
      <c r="D85" s="23"/>
      <c r="E85" s="23"/>
      <c r="F85" s="23"/>
      <c r="G85" s="23"/>
      <c r="H85" s="23"/>
      <c r="I85" s="10">
        <v>6835.68</v>
      </c>
      <c r="J85" s="10">
        <v>6835.68</v>
      </c>
      <c r="K85" s="10">
        <v>6835.68</v>
      </c>
      <c r="L85" s="10"/>
      <c r="M85" s="10"/>
      <c r="N85" s="10"/>
      <c r="O85" s="10"/>
      <c r="P85" s="23"/>
      <c r="Q85" s="10"/>
      <c r="R85" s="10"/>
      <c r="S85" s="10"/>
      <c r="T85" s="10"/>
      <c r="U85" s="10"/>
      <c r="V85" s="10"/>
      <c r="W85" s="10"/>
    </row>
    <row r="86" ht="18.75" customHeight="1" spans="1:23">
      <c r="A86" s="8" t="s">
        <v>584</v>
      </c>
      <c r="B86" s="8" t="s">
        <v>635</v>
      </c>
      <c r="C86" s="9" t="s">
        <v>634</v>
      </c>
      <c r="D86" s="8" t="s">
        <v>63</v>
      </c>
      <c r="E86" s="8" t="s">
        <v>134</v>
      </c>
      <c r="F86" s="8" t="s">
        <v>135</v>
      </c>
      <c r="G86" s="8" t="s">
        <v>281</v>
      </c>
      <c r="H86" s="8" t="s">
        <v>282</v>
      </c>
      <c r="I86" s="10">
        <v>6835.68</v>
      </c>
      <c r="J86" s="10">
        <v>6835.68</v>
      </c>
      <c r="K86" s="10">
        <v>6835.68</v>
      </c>
      <c r="L86" s="10"/>
      <c r="M86" s="10"/>
      <c r="N86" s="10"/>
      <c r="O86" s="10"/>
      <c r="P86" s="23"/>
      <c r="Q86" s="10"/>
      <c r="R86" s="10"/>
      <c r="S86" s="10"/>
      <c r="T86" s="10"/>
      <c r="U86" s="10"/>
      <c r="V86" s="10"/>
      <c r="W86" s="10"/>
    </row>
    <row r="87" ht="18.75" customHeight="1" spans="1:23">
      <c r="A87" s="23"/>
      <c r="B87" s="23"/>
      <c r="C87" s="9" t="s">
        <v>636</v>
      </c>
      <c r="D87" s="23"/>
      <c r="E87" s="23"/>
      <c r="F87" s="23"/>
      <c r="G87" s="23"/>
      <c r="H87" s="23"/>
      <c r="I87" s="10">
        <v>66000</v>
      </c>
      <c r="J87" s="10">
        <v>66000</v>
      </c>
      <c r="K87" s="10">
        <v>66000</v>
      </c>
      <c r="L87" s="10"/>
      <c r="M87" s="10"/>
      <c r="N87" s="10"/>
      <c r="O87" s="10"/>
      <c r="P87" s="23"/>
      <c r="Q87" s="10"/>
      <c r="R87" s="10"/>
      <c r="S87" s="10"/>
      <c r="T87" s="10"/>
      <c r="U87" s="10"/>
      <c r="V87" s="10"/>
      <c r="W87" s="10"/>
    </row>
    <row r="88" ht="18.75" customHeight="1" spans="1:23">
      <c r="A88" s="8" t="s">
        <v>584</v>
      </c>
      <c r="B88" s="8" t="s">
        <v>637</v>
      </c>
      <c r="C88" s="9" t="s">
        <v>636</v>
      </c>
      <c r="D88" s="8" t="s">
        <v>63</v>
      </c>
      <c r="E88" s="8" t="s">
        <v>134</v>
      </c>
      <c r="F88" s="8" t="s">
        <v>135</v>
      </c>
      <c r="G88" s="8" t="s">
        <v>266</v>
      </c>
      <c r="H88" s="8" t="s">
        <v>267</v>
      </c>
      <c r="I88" s="10">
        <v>66000</v>
      </c>
      <c r="J88" s="10">
        <v>66000</v>
      </c>
      <c r="K88" s="10">
        <v>66000</v>
      </c>
      <c r="L88" s="10"/>
      <c r="M88" s="10"/>
      <c r="N88" s="10"/>
      <c r="O88" s="10"/>
      <c r="P88" s="23"/>
      <c r="Q88" s="10"/>
      <c r="R88" s="10"/>
      <c r="S88" s="10"/>
      <c r="T88" s="10"/>
      <c r="U88" s="10"/>
      <c r="V88" s="10"/>
      <c r="W88" s="10"/>
    </row>
    <row r="89" ht="18.75" customHeight="1" spans="1:23">
      <c r="A89" s="23"/>
      <c r="B89" s="23"/>
      <c r="C89" s="9" t="s">
        <v>576</v>
      </c>
      <c r="D89" s="23"/>
      <c r="E89" s="23"/>
      <c r="F89" s="23"/>
      <c r="G89" s="23"/>
      <c r="H89" s="23"/>
      <c r="I89" s="10">
        <v>1900000</v>
      </c>
      <c r="J89" s="10"/>
      <c r="K89" s="10"/>
      <c r="L89" s="10"/>
      <c r="M89" s="10"/>
      <c r="N89" s="10"/>
      <c r="O89" s="10"/>
      <c r="P89" s="23"/>
      <c r="Q89" s="10"/>
      <c r="R89" s="10">
        <v>1900000</v>
      </c>
      <c r="S89" s="10"/>
      <c r="T89" s="10"/>
      <c r="U89" s="10"/>
      <c r="V89" s="10"/>
      <c r="W89" s="10">
        <v>1900000</v>
      </c>
    </row>
    <row r="90" ht="18.75" customHeight="1" spans="1:23">
      <c r="A90" s="8" t="s">
        <v>577</v>
      </c>
      <c r="B90" s="8" t="s">
        <v>638</v>
      </c>
      <c r="C90" s="9" t="s">
        <v>576</v>
      </c>
      <c r="D90" s="8" t="s">
        <v>65</v>
      </c>
      <c r="E90" s="8" t="s">
        <v>136</v>
      </c>
      <c r="F90" s="8" t="s">
        <v>137</v>
      </c>
      <c r="G90" s="8" t="s">
        <v>281</v>
      </c>
      <c r="H90" s="8" t="s">
        <v>282</v>
      </c>
      <c r="I90" s="10">
        <v>1400000</v>
      </c>
      <c r="J90" s="10"/>
      <c r="K90" s="10"/>
      <c r="L90" s="10"/>
      <c r="M90" s="10"/>
      <c r="N90" s="10"/>
      <c r="O90" s="10"/>
      <c r="P90" s="23"/>
      <c r="Q90" s="10"/>
      <c r="R90" s="10">
        <v>1400000</v>
      </c>
      <c r="S90" s="10"/>
      <c r="T90" s="10"/>
      <c r="U90" s="10"/>
      <c r="V90" s="10"/>
      <c r="W90" s="10">
        <v>1400000</v>
      </c>
    </row>
    <row r="91" ht="18.75" customHeight="1" spans="1:23">
      <c r="A91" s="8" t="s">
        <v>577</v>
      </c>
      <c r="B91" s="8" t="s">
        <v>638</v>
      </c>
      <c r="C91" s="9" t="s">
        <v>576</v>
      </c>
      <c r="D91" s="8" t="s">
        <v>65</v>
      </c>
      <c r="E91" s="8" t="s">
        <v>136</v>
      </c>
      <c r="F91" s="8" t="s">
        <v>137</v>
      </c>
      <c r="G91" s="8" t="s">
        <v>614</v>
      </c>
      <c r="H91" s="8" t="s">
        <v>615</v>
      </c>
      <c r="I91" s="10">
        <v>500000</v>
      </c>
      <c r="J91" s="10"/>
      <c r="K91" s="10"/>
      <c r="L91" s="10"/>
      <c r="M91" s="10"/>
      <c r="N91" s="10"/>
      <c r="O91" s="10"/>
      <c r="P91" s="23"/>
      <c r="Q91" s="10"/>
      <c r="R91" s="10">
        <v>500000</v>
      </c>
      <c r="S91" s="10"/>
      <c r="T91" s="10"/>
      <c r="U91" s="10"/>
      <c r="V91" s="10"/>
      <c r="W91" s="10">
        <v>500000</v>
      </c>
    </row>
    <row r="92" ht="18.75" customHeight="1" spans="1:23">
      <c r="A92" s="23"/>
      <c r="B92" s="23"/>
      <c r="C92" s="9" t="s">
        <v>639</v>
      </c>
      <c r="D92" s="23"/>
      <c r="E92" s="23"/>
      <c r="F92" s="23"/>
      <c r="G92" s="23"/>
      <c r="H92" s="23"/>
      <c r="I92" s="10">
        <v>1006992</v>
      </c>
      <c r="J92" s="10"/>
      <c r="K92" s="10"/>
      <c r="L92" s="10"/>
      <c r="M92" s="10"/>
      <c r="N92" s="10"/>
      <c r="O92" s="10"/>
      <c r="P92" s="23"/>
      <c r="Q92" s="10">
        <v>1006992</v>
      </c>
      <c r="R92" s="10"/>
      <c r="S92" s="10"/>
      <c r="T92" s="10"/>
      <c r="U92" s="10"/>
      <c r="V92" s="10"/>
      <c r="W92" s="10"/>
    </row>
    <row r="93" ht="18.75" customHeight="1" spans="1:23">
      <c r="A93" s="8" t="s">
        <v>577</v>
      </c>
      <c r="B93" s="8" t="s">
        <v>640</v>
      </c>
      <c r="C93" s="9" t="s">
        <v>639</v>
      </c>
      <c r="D93" s="8" t="s">
        <v>65</v>
      </c>
      <c r="E93" s="8" t="s">
        <v>136</v>
      </c>
      <c r="F93" s="8" t="s">
        <v>137</v>
      </c>
      <c r="G93" s="8" t="s">
        <v>281</v>
      </c>
      <c r="H93" s="8" t="s">
        <v>282</v>
      </c>
      <c r="I93" s="10">
        <v>210241</v>
      </c>
      <c r="J93" s="10"/>
      <c r="K93" s="10"/>
      <c r="L93" s="10"/>
      <c r="M93" s="10"/>
      <c r="N93" s="10"/>
      <c r="O93" s="10"/>
      <c r="P93" s="23"/>
      <c r="Q93" s="10">
        <v>210241</v>
      </c>
      <c r="R93" s="10"/>
      <c r="S93" s="10"/>
      <c r="T93" s="10"/>
      <c r="U93" s="10"/>
      <c r="V93" s="10"/>
      <c r="W93" s="10"/>
    </row>
    <row r="94" ht="18.75" customHeight="1" spans="1:23">
      <c r="A94" s="8" t="s">
        <v>577</v>
      </c>
      <c r="B94" s="8" t="s">
        <v>640</v>
      </c>
      <c r="C94" s="9" t="s">
        <v>639</v>
      </c>
      <c r="D94" s="8" t="s">
        <v>65</v>
      </c>
      <c r="E94" s="8" t="s">
        <v>136</v>
      </c>
      <c r="F94" s="8" t="s">
        <v>137</v>
      </c>
      <c r="G94" s="8" t="s">
        <v>295</v>
      </c>
      <c r="H94" s="8" t="s">
        <v>296</v>
      </c>
      <c r="I94" s="10">
        <v>393218</v>
      </c>
      <c r="J94" s="10"/>
      <c r="K94" s="10"/>
      <c r="L94" s="10"/>
      <c r="M94" s="10"/>
      <c r="N94" s="10"/>
      <c r="O94" s="10"/>
      <c r="P94" s="23"/>
      <c r="Q94" s="10">
        <v>393218</v>
      </c>
      <c r="R94" s="10"/>
      <c r="S94" s="10"/>
      <c r="T94" s="10"/>
      <c r="U94" s="10"/>
      <c r="V94" s="10"/>
      <c r="W94" s="10"/>
    </row>
    <row r="95" ht="18.75" customHeight="1" spans="1:23">
      <c r="A95" s="8" t="s">
        <v>577</v>
      </c>
      <c r="B95" s="8" t="s">
        <v>640</v>
      </c>
      <c r="C95" s="9" t="s">
        <v>639</v>
      </c>
      <c r="D95" s="8" t="s">
        <v>65</v>
      </c>
      <c r="E95" s="8" t="s">
        <v>136</v>
      </c>
      <c r="F95" s="8" t="s">
        <v>137</v>
      </c>
      <c r="G95" s="8" t="s">
        <v>641</v>
      </c>
      <c r="H95" s="8" t="s">
        <v>642</v>
      </c>
      <c r="I95" s="10">
        <v>57560</v>
      </c>
      <c r="J95" s="10"/>
      <c r="K95" s="10"/>
      <c r="L95" s="10"/>
      <c r="M95" s="10"/>
      <c r="N95" s="10"/>
      <c r="O95" s="10"/>
      <c r="P95" s="23"/>
      <c r="Q95" s="10">
        <v>57560</v>
      </c>
      <c r="R95" s="10"/>
      <c r="S95" s="10"/>
      <c r="T95" s="10"/>
      <c r="U95" s="10"/>
      <c r="V95" s="10"/>
      <c r="W95" s="10"/>
    </row>
    <row r="96" ht="18.75" customHeight="1" spans="1:23">
      <c r="A96" s="8" t="s">
        <v>577</v>
      </c>
      <c r="B96" s="8" t="s">
        <v>640</v>
      </c>
      <c r="C96" s="9" t="s">
        <v>639</v>
      </c>
      <c r="D96" s="8" t="s">
        <v>65</v>
      </c>
      <c r="E96" s="8" t="s">
        <v>136</v>
      </c>
      <c r="F96" s="8" t="s">
        <v>137</v>
      </c>
      <c r="G96" s="8" t="s">
        <v>313</v>
      </c>
      <c r="H96" s="8" t="s">
        <v>314</v>
      </c>
      <c r="I96" s="10">
        <v>66000</v>
      </c>
      <c r="J96" s="10"/>
      <c r="K96" s="10"/>
      <c r="L96" s="10"/>
      <c r="M96" s="10"/>
      <c r="N96" s="10"/>
      <c r="O96" s="10"/>
      <c r="P96" s="23"/>
      <c r="Q96" s="10">
        <v>66000</v>
      </c>
      <c r="R96" s="10"/>
      <c r="S96" s="10"/>
      <c r="T96" s="10"/>
      <c r="U96" s="10"/>
      <c r="V96" s="10"/>
      <c r="W96" s="10"/>
    </row>
    <row r="97" ht="18.75" customHeight="1" spans="1:23">
      <c r="A97" s="8" t="s">
        <v>577</v>
      </c>
      <c r="B97" s="8" t="s">
        <v>640</v>
      </c>
      <c r="C97" s="9" t="s">
        <v>639</v>
      </c>
      <c r="D97" s="8" t="s">
        <v>65</v>
      </c>
      <c r="E97" s="8" t="s">
        <v>136</v>
      </c>
      <c r="F97" s="8" t="s">
        <v>137</v>
      </c>
      <c r="G97" s="8" t="s">
        <v>619</v>
      </c>
      <c r="H97" s="8" t="s">
        <v>620</v>
      </c>
      <c r="I97" s="10">
        <v>33485</v>
      </c>
      <c r="J97" s="10"/>
      <c r="K97" s="10"/>
      <c r="L97" s="10"/>
      <c r="M97" s="10"/>
      <c r="N97" s="10"/>
      <c r="O97" s="10"/>
      <c r="P97" s="23"/>
      <c r="Q97" s="10">
        <v>33485</v>
      </c>
      <c r="R97" s="10"/>
      <c r="S97" s="10"/>
      <c r="T97" s="10"/>
      <c r="U97" s="10"/>
      <c r="V97" s="10"/>
      <c r="W97" s="10"/>
    </row>
    <row r="98" ht="18.75" customHeight="1" spans="1:23">
      <c r="A98" s="8" t="s">
        <v>577</v>
      </c>
      <c r="B98" s="8" t="s">
        <v>640</v>
      </c>
      <c r="C98" s="9" t="s">
        <v>639</v>
      </c>
      <c r="D98" s="8" t="s">
        <v>65</v>
      </c>
      <c r="E98" s="8" t="s">
        <v>136</v>
      </c>
      <c r="F98" s="8" t="s">
        <v>137</v>
      </c>
      <c r="G98" s="8" t="s">
        <v>274</v>
      </c>
      <c r="H98" s="8" t="s">
        <v>275</v>
      </c>
      <c r="I98" s="10">
        <v>5745</v>
      </c>
      <c r="J98" s="10"/>
      <c r="K98" s="10"/>
      <c r="L98" s="10"/>
      <c r="M98" s="10"/>
      <c r="N98" s="10"/>
      <c r="O98" s="10"/>
      <c r="P98" s="23"/>
      <c r="Q98" s="10">
        <v>5745</v>
      </c>
      <c r="R98" s="10"/>
      <c r="S98" s="10"/>
      <c r="T98" s="10"/>
      <c r="U98" s="10"/>
      <c r="V98" s="10"/>
      <c r="W98" s="10"/>
    </row>
    <row r="99" ht="18.75" customHeight="1" spans="1:23">
      <c r="A99" s="8" t="s">
        <v>577</v>
      </c>
      <c r="B99" s="8" t="s">
        <v>640</v>
      </c>
      <c r="C99" s="9" t="s">
        <v>639</v>
      </c>
      <c r="D99" s="8" t="s">
        <v>65</v>
      </c>
      <c r="E99" s="8" t="s">
        <v>136</v>
      </c>
      <c r="F99" s="8" t="s">
        <v>137</v>
      </c>
      <c r="G99" s="8" t="s">
        <v>643</v>
      </c>
      <c r="H99" s="8" t="s">
        <v>644</v>
      </c>
      <c r="I99" s="10">
        <v>240743</v>
      </c>
      <c r="J99" s="10"/>
      <c r="K99" s="10"/>
      <c r="L99" s="10"/>
      <c r="M99" s="10"/>
      <c r="N99" s="10"/>
      <c r="O99" s="10"/>
      <c r="P99" s="23"/>
      <c r="Q99" s="10">
        <v>240743</v>
      </c>
      <c r="R99" s="10"/>
      <c r="S99" s="10"/>
      <c r="T99" s="10"/>
      <c r="U99" s="10"/>
      <c r="V99" s="10"/>
      <c r="W99" s="10"/>
    </row>
    <row r="100" ht="18.75" customHeight="1" spans="1:23">
      <c r="A100" s="23"/>
      <c r="B100" s="23"/>
      <c r="C100" s="9" t="s">
        <v>625</v>
      </c>
      <c r="D100" s="23"/>
      <c r="E100" s="23"/>
      <c r="F100" s="23"/>
      <c r="G100" s="23"/>
      <c r="H100" s="23"/>
      <c r="I100" s="10">
        <v>4500</v>
      </c>
      <c r="J100" s="10">
        <v>4500</v>
      </c>
      <c r="K100" s="10">
        <v>4500</v>
      </c>
      <c r="L100" s="10"/>
      <c r="M100" s="10"/>
      <c r="N100" s="10"/>
      <c r="O100" s="10"/>
      <c r="P100" s="23"/>
      <c r="Q100" s="10"/>
      <c r="R100" s="10"/>
      <c r="S100" s="10"/>
      <c r="T100" s="10"/>
      <c r="U100" s="10"/>
      <c r="V100" s="10"/>
      <c r="W100" s="10"/>
    </row>
    <row r="101" ht="18.75" customHeight="1" spans="1:23">
      <c r="A101" s="8" t="s">
        <v>584</v>
      </c>
      <c r="B101" s="8" t="s">
        <v>645</v>
      </c>
      <c r="C101" s="9" t="s">
        <v>625</v>
      </c>
      <c r="D101" s="8" t="s">
        <v>65</v>
      </c>
      <c r="E101" s="8" t="s">
        <v>136</v>
      </c>
      <c r="F101" s="8" t="s">
        <v>137</v>
      </c>
      <c r="G101" s="8" t="s">
        <v>614</v>
      </c>
      <c r="H101" s="8" t="s">
        <v>615</v>
      </c>
      <c r="I101" s="10">
        <v>4500</v>
      </c>
      <c r="J101" s="10">
        <v>4500</v>
      </c>
      <c r="K101" s="10">
        <v>4500</v>
      </c>
      <c r="L101" s="10"/>
      <c r="M101" s="10"/>
      <c r="N101" s="10"/>
      <c r="O101" s="10"/>
      <c r="P101" s="23"/>
      <c r="Q101" s="10"/>
      <c r="R101" s="10"/>
      <c r="S101" s="10"/>
      <c r="T101" s="10"/>
      <c r="U101" s="10"/>
      <c r="V101" s="10"/>
      <c r="W101" s="10"/>
    </row>
    <row r="102" ht="18.75" customHeight="1" spans="1:23">
      <c r="A102" s="23"/>
      <c r="B102" s="23"/>
      <c r="C102" s="9" t="s">
        <v>629</v>
      </c>
      <c r="D102" s="23"/>
      <c r="E102" s="23"/>
      <c r="F102" s="23"/>
      <c r="G102" s="23"/>
      <c r="H102" s="23"/>
      <c r="I102" s="10">
        <v>2877600</v>
      </c>
      <c r="J102" s="10">
        <v>2877600</v>
      </c>
      <c r="K102" s="10">
        <v>2877600</v>
      </c>
      <c r="L102" s="10"/>
      <c r="M102" s="10"/>
      <c r="N102" s="10"/>
      <c r="O102" s="10"/>
      <c r="P102" s="23"/>
      <c r="Q102" s="10"/>
      <c r="R102" s="10"/>
      <c r="S102" s="10"/>
      <c r="T102" s="10"/>
      <c r="U102" s="10"/>
      <c r="V102" s="10"/>
      <c r="W102" s="10"/>
    </row>
    <row r="103" ht="18.75" customHeight="1" spans="1:23">
      <c r="A103" s="8" t="s">
        <v>577</v>
      </c>
      <c r="B103" s="8" t="s">
        <v>646</v>
      </c>
      <c r="C103" s="9" t="s">
        <v>629</v>
      </c>
      <c r="D103" s="8" t="s">
        <v>65</v>
      </c>
      <c r="E103" s="8" t="s">
        <v>136</v>
      </c>
      <c r="F103" s="8" t="s">
        <v>137</v>
      </c>
      <c r="G103" s="8" t="s">
        <v>281</v>
      </c>
      <c r="H103" s="8" t="s">
        <v>282</v>
      </c>
      <c r="I103" s="10">
        <v>2877600</v>
      </c>
      <c r="J103" s="10">
        <v>2877600</v>
      </c>
      <c r="K103" s="10">
        <v>2877600</v>
      </c>
      <c r="L103" s="10"/>
      <c r="M103" s="10"/>
      <c r="N103" s="10"/>
      <c r="O103" s="10"/>
      <c r="P103" s="23"/>
      <c r="Q103" s="10"/>
      <c r="R103" s="10"/>
      <c r="S103" s="10"/>
      <c r="T103" s="10"/>
      <c r="U103" s="10"/>
      <c r="V103" s="10"/>
      <c r="W103" s="10"/>
    </row>
    <row r="104" ht="18.75" customHeight="1" spans="1:23">
      <c r="A104" s="23"/>
      <c r="B104" s="23"/>
      <c r="C104" s="9" t="s">
        <v>647</v>
      </c>
      <c r="D104" s="23"/>
      <c r="E104" s="23"/>
      <c r="F104" s="23"/>
      <c r="G104" s="23"/>
      <c r="H104" s="23"/>
      <c r="I104" s="10">
        <v>7632</v>
      </c>
      <c r="J104" s="10">
        <v>7632</v>
      </c>
      <c r="K104" s="10">
        <v>7632</v>
      </c>
      <c r="L104" s="10"/>
      <c r="M104" s="10"/>
      <c r="N104" s="10"/>
      <c r="O104" s="10"/>
      <c r="P104" s="23"/>
      <c r="Q104" s="10"/>
      <c r="R104" s="10"/>
      <c r="S104" s="10"/>
      <c r="T104" s="10"/>
      <c r="U104" s="10"/>
      <c r="V104" s="10"/>
      <c r="W104" s="10"/>
    </row>
    <row r="105" ht="18.75" customHeight="1" spans="1:23">
      <c r="A105" s="8" t="s">
        <v>584</v>
      </c>
      <c r="B105" s="8" t="s">
        <v>648</v>
      </c>
      <c r="C105" s="9" t="s">
        <v>647</v>
      </c>
      <c r="D105" s="8" t="s">
        <v>65</v>
      </c>
      <c r="E105" s="8" t="s">
        <v>136</v>
      </c>
      <c r="F105" s="8" t="s">
        <v>137</v>
      </c>
      <c r="G105" s="8" t="s">
        <v>614</v>
      </c>
      <c r="H105" s="8" t="s">
        <v>615</v>
      </c>
      <c r="I105" s="10">
        <v>7632</v>
      </c>
      <c r="J105" s="10">
        <v>7632</v>
      </c>
      <c r="K105" s="10">
        <v>7632</v>
      </c>
      <c r="L105" s="10"/>
      <c r="M105" s="10"/>
      <c r="N105" s="10"/>
      <c r="O105" s="10"/>
      <c r="P105" s="23"/>
      <c r="Q105" s="10"/>
      <c r="R105" s="10"/>
      <c r="S105" s="10"/>
      <c r="T105" s="10"/>
      <c r="U105" s="10"/>
      <c r="V105" s="10"/>
      <c r="W105" s="10"/>
    </row>
    <row r="106" ht="18.75" customHeight="1" spans="1:23">
      <c r="A106" s="23"/>
      <c r="B106" s="23"/>
      <c r="C106" s="9" t="s">
        <v>649</v>
      </c>
      <c r="D106" s="23"/>
      <c r="E106" s="23"/>
      <c r="F106" s="23"/>
      <c r="G106" s="23"/>
      <c r="H106" s="23"/>
      <c r="I106" s="10">
        <v>3110.4</v>
      </c>
      <c r="J106" s="10">
        <v>3110.4</v>
      </c>
      <c r="K106" s="10">
        <v>3110.4</v>
      </c>
      <c r="L106" s="10"/>
      <c r="M106" s="10"/>
      <c r="N106" s="10"/>
      <c r="O106" s="10"/>
      <c r="P106" s="23"/>
      <c r="Q106" s="10"/>
      <c r="R106" s="10"/>
      <c r="S106" s="10"/>
      <c r="T106" s="10"/>
      <c r="U106" s="10"/>
      <c r="V106" s="10"/>
      <c r="W106" s="10"/>
    </row>
    <row r="107" ht="18.75" customHeight="1" spans="1:23">
      <c r="A107" s="8" t="s">
        <v>584</v>
      </c>
      <c r="B107" s="8" t="s">
        <v>650</v>
      </c>
      <c r="C107" s="9" t="s">
        <v>649</v>
      </c>
      <c r="D107" s="8" t="s">
        <v>65</v>
      </c>
      <c r="E107" s="8" t="s">
        <v>136</v>
      </c>
      <c r="F107" s="8" t="s">
        <v>137</v>
      </c>
      <c r="G107" s="8" t="s">
        <v>281</v>
      </c>
      <c r="H107" s="8" t="s">
        <v>282</v>
      </c>
      <c r="I107" s="10">
        <v>3110.4</v>
      </c>
      <c r="J107" s="10">
        <v>3110.4</v>
      </c>
      <c r="K107" s="10">
        <v>3110.4</v>
      </c>
      <c r="L107" s="10"/>
      <c r="M107" s="10"/>
      <c r="N107" s="10"/>
      <c r="O107" s="10"/>
      <c r="P107" s="23"/>
      <c r="Q107" s="10"/>
      <c r="R107" s="10"/>
      <c r="S107" s="10"/>
      <c r="T107" s="10"/>
      <c r="U107" s="10"/>
      <c r="V107" s="10"/>
      <c r="W107" s="10"/>
    </row>
    <row r="108" ht="18.75" customHeight="1" spans="1:23">
      <c r="A108" s="23"/>
      <c r="B108" s="23"/>
      <c r="C108" s="9" t="s">
        <v>651</v>
      </c>
      <c r="D108" s="23"/>
      <c r="E108" s="23"/>
      <c r="F108" s="23"/>
      <c r="G108" s="23"/>
      <c r="H108" s="23"/>
      <c r="I108" s="10">
        <v>6600000</v>
      </c>
      <c r="J108" s="10"/>
      <c r="K108" s="10"/>
      <c r="L108" s="10"/>
      <c r="M108" s="10"/>
      <c r="N108" s="10"/>
      <c r="O108" s="10"/>
      <c r="P108" s="23"/>
      <c r="Q108" s="10"/>
      <c r="R108" s="10">
        <v>6600000</v>
      </c>
      <c r="S108" s="10"/>
      <c r="T108" s="10"/>
      <c r="U108" s="10"/>
      <c r="V108" s="10"/>
      <c r="W108" s="10">
        <v>6600000</v>
      </c>
    </row>
    <row r="109" ht="18.75" customHeight="1" spans="1:23">
      <c r="A109" s="8" t="s">
        <v>577</v>
      </c>
      <c r="B109" s="8" t="s">
        <v>652</v>
      </c>
      <c r="C109" s="9" t="s">
        <v>651</v>
      </c>
      <c r="D109" s="8" t="s">
        <v>65</v>
      </c>
      <c r="E109" s="8" t="s">
        <v>136</v>
      </c>
      <c r="F109" s="8" t="s">
        <v>137</v>
      </c>
      <c r="G109" s="8" t="s">
        <v>281</v>
      </c>
      <c r="H109" s="8" t="s">
        <v>282</v>
      </c>
      <c r="I109" s="10">
        <v>6600000</v>
      </c>
      <c r="J109" s="10"/>
      <c r="K109" s="10"/>
      <c r="L109" s="10"/>
      <c r="M109" s="10"/>
      <c r="N109" s="10"/>
      <c r="O109" s="10"/>
      <c r="P109" s="23"/>
      <c r="Q109" s="10"/>
      <c r="R109" s="10">
        <v>6600000</v>
      </c>
      <c r="S109" s="10"/>
      <c r="T109" s="10"/>
      <c r="U109" s="10"/>
      <c r="V109" s="10"/>
      <c r="W109" s="10">
        <v>6600000</v>
      </c>
    </row>
    <row r="110" ht="18.75" customHeight="1" spans="1:23">
      <c r="A110" s="23"/>
      <c r="B110" s="23"/>
      <c r="C110" s="9" t="s">
        <v>596</v>
      </c>
      <c r="D110" s="23"/>
      <c r="E110" s="23"/>
      <c r="F110" s="23"/>
      <c r="G110" s="23"/>
      <c r="H110" s="23"/>
      <c r="I110" s="10">
        <v>93624</v>
      </c>
      <c r="J110" s="10">
        <v>93624</v>
      </c>
      <c r="K110" s="10">
        <v>93624</v>
      </c>
      <c r="L110" s="10"/>
      <c r="M110" s="10"/>
      <c r="N110" s="10"/>
      <c r="O110" s="10"/>
      <c r="P110" s="23"/>
      <c r="Q110" s="10"/>
      <c r="R110" s="10"/>
      <c r="S110" s="10"/>
      <c r="T110" s="10"/>
      <c r="U110" s="10"/>
      <c r="V110" s="10"/>
      <c r="W110" s="10"/>
    </row>
    <row r="111" ht="18.75" customHeight="1" spans="1:23">
      <c r="A111" s="8" t="s">
        <v>584</v>
      </c>
      <c r="B111" s="8" t="s">
        <v>653</v>
      </c>
      <c r="C111" s="9" t="s">
        <v>596</v>
      </c>
      <c r="D111" s="8" t="s">
        <v>65</v>
      </c>
      <c r="E111" s="8" t="s">
        <v>170</v>
      </c>
      <c r="F111" s="8" t="s">
        <v>171</v>
      </c>
      <c r="G111" s="8" t="s">
        <v>266</v>
      </c>
      <c r="H111" s="8" t="s">
        <v>267</v>
      </c>
      <c r="I111" s="10">
        <v>93624</v>
      </c>
      <c r="J111" s="10">
        <v>93624</v>
      </c>
      <c r="K111" s="10">
        <v>93624</v>
      </c>
      <c r="L111" s="10"/>
      <c r="M111" s="10"/>
      <c r="N111" s="10"/>
      <c r="O111" s="10"/>
      <c r="P111" s="23"/>
      <c r="Q111" s="10"/>
      <c r="R111" s="10"/>
      <c r="S111" s="10"/>
      <c r="T111" s="10"/>
      <c r="U111" s="10"/>
      <c r="V111" s="10"/>
      <c r="W111" s="10"/>
    </row>
    <row r="112" ht="18.75" customHeight="1" spans="1:23">
      <c r="A112" s="23"/>
      <c r="B112" s="23"/>
      <c r="C112" s="9" t="s">
        <v>576</v>
      </c>
      <c r="D112" s="23"/>
      <c r="E112" s="23"/>
      <c r="F112" s="23"/>
      <c r="G112" s="23"/>
      <c r="H112" s="23"/>
      <c r="I112" s="10">
        <v>1400000</v>
      </c>
      <c r="J112" s="10"/>
      <c r="K112" s="10"/>
      <c r="L112" s="10"/>
      <c r="M112" s="10"/>
      <c r="N112" s="10"/>
      <c r="O112" s="10"/>
      <c r="P112" s="23"/>
      <c r="Q112" s="10"/>
      <c r="R112" s="10">
        <v>1400000</v>
      </c>
      <c r="S112" s="10"/>
      <c r="T112" s="10"/>
      <c r="U112" s="10"/>
      <c r="V112" s="10"/>
      <c r="W112" s="10">
        <v>1400000</v>
      </c>
    </row>
    <row r="113" ht="18.75" customHeight="1" spans="1:23">
      <c r="A113" s="8" t="s">
        <v>577</v>
      </c>
      <c r="B113" s="8" t="s">
        <v>654</v>
      </c>
      <c r="C113" s="9" t="s">
        <v>576</v>
      </c>
      <c r="D113" s="8" t="s">
        <v>67</v>
      </c>
      <c r="E113" s="8" t="s">
        <v>134</v>
      </c>
      <c r="F113" s="8" t="s">
        <v>135</v>
      </c>
      <c r="G113" s="8" t="s">
        <v>281</v>
      </c>
      <c r="H113" s="8" t="s">
        <v>282</v>
      </c>
      <c r="I113" s="10">
        <v>500000</v>
      </c>
      <c r="J113" s="10"/>
      <c r="K113" s="10"/>
      <c r="L113" s="10"/>
      <c r="M113" s="10"/>
      <c r="N113" s="10"/>
      <c r="O113" s="10"/>
      <c r="P113" s="23"/>
      <c r="Q113" s="10"/>
      <c r="R113" s="10">
        <v>500000</v>
      </c>
      <c r="S113" s="10"/>
      <c r="T113" s="10"/>
      <c r="U113" s="10"/>
      <c r="V113" s="10"/>
      <c r="W113" s="10">
        <v>500000</v>
      </c>
    </row>
    <row r="114" ht="18.75" customHeight="1" spans="1:23">
      <c r="A114" s="8" t="s">
        <v>577</v>
      </c>
      <c r="B114" s="8" t="s">
        <v>654</v>
      </c>
      <c r="C114" s="9" t="s">
        <v>576</v>
      </c>
      <c r="D114" s="8" t="s">
        <v>67</v>
      </c>
      <c r="E114" s="8" t="s">
        <v>134</v>
      </c>
      <c r="F114" s="8" t="s">
        <v>135</v>
      </c>
      <c r="G114" s="8" t="s">
        <v>281</v>
      </c>
      <c r="H114" s="8" t="s">
        <v>282</v>
      </c>
      <c r="I114" s="10">
        <v>300000</v>
      </c>
      <c r="J114" s="10"/>
      <c r="K114" s="10"/>
      <c r="L114" s="10"/>
      <c r="M114" s="10"/>
      <c r="N114" s="10"/>
      <c r="O114" s="10"/>
      <c r="P114" s="23"/>
      <c r="Q114" s="10"/>
      <c r="R114" s="10">
        <v>300000</v>
      </c>
      <c r="S114" s="10"/>
      <c r="T114" s="10"/>
      <c r="U114" s="10"/>
      <c r="V114" s="10"/>
      <c r="W114" s="10">
        <v>300000</v>
      </c>
    </row>
    <row r="115" ht="18.75" customHeight="1" spans="1:23">
      <c r="A115" s="8" t="s">
        <v>577</v>
      </c>
      <c r="B115" s="8" t="s">
        <v>654</v>
      </c>
      <c r="C115" s="9" t="s">
        <v>576</v>
      </c>
      <c r="D115" s="8" t="s">
        <v>67</v>
      </c>
      <c r="E115" s="8" t="s">
        <v>134</v>
      </c>
      <c r="F115" s="8" t="s">
        <v>135</v>
      </c>
      <c r="G115" s="8" t="s">
        <v>289</v>
      </c>
      <c r="H115" s="8" t="s">
        <v>290</v>
      </c>
      <c r="I115" s="10">
        <v>400000</v>
      </c>
      <c r="J115" s="10"/>
      <c r="K115" s="10"/>
      <c r="L115" s="10"/>
      <c r="M115" s="10"/>
      <c r="N115" s="10"/>
      <c r="O115" s="10"/>
      <c r="P115" s="23"/>
      <c r="Q115" s="10"/>
      <c r="R115" s="10">
        <v>400000</v>
      </c>
      <c r="S115" s="10"/>
      <c r="T115" s="10"/>
      <c r="U115" s="10"/>
      <c r="V115" s="10"/>
      <c r="W115" s="10">
        <v>400000</v>
      </c>
    </row>
    <row r="116" ht="18.75" customHeight="1" spans="1:23">
      <c r="A116" s="8" t="s">
        <v>577</v>
      </c>
      <c r="B116" s="8" t="s">
        <v>654</v>
      </c>
      <c r="C116" s="9" t="s">
        <v>576</v>
      </c>
      <c r="D116" s="8" t="s">
        <v>67</v>
      </c>
      <c r="E116" s="8" t="s">
        <v>134</v>
      </c>
      <c r="F116" s="8" t="s">
        <v>135</v>
      </c>
      <c r="G116" s="8" t="s">
        <v>266</v>
      </c>
      <c r="H116" s="8" t="s">
        <v>267</v>
      </c>
      <c r="I116" s="10">
        <v>200000</v>
      </c>
      <c r="J116" s="10"/>
      <c r="K116" s="10"/>
      <c r="L116" s="10"/>
      <c r="M116" s="10"/>
      <c r="N116" s="10"/>
      <c r="O116" s="10"/>
      <c r="P116" s="23"/>
      <c r="Q116" s="10"/>
      <c r="R116" s="10">
        <v>200000</v>
      </c>
      <c r="S116" s="10"/>
      <c r="T116" s="10"/>
      <c r="U116" s="10"/>
      <c r="V116" s="10"/>
      <c r="W116" s="10">
        <v>200000</v>
      </c>
    </row>
    <row r="117" ht="18.75" customHeight="1" spans="1:23">
      <c r="A117" s="23"/>
      <c r="B117" s="23"/>
      <c r="C117" s="9" t="s">
        <v>600</v>
      </c>
      <c r="D117" s="23"/>
      <c r="E117" s="23"/>
      <c r="F117" s="23"/>
      <c r="G117" s="23"/>
      <c r="H117" s="23"/>
      <c r="I117" s="10">
        <v>2080000</v>
      </c>
      <c r="J117" s="10"/>
      <c r="K117" s="10"/>
      <c r="L117" s="10"/>
      <c r="M117" s="10"/>
      <c r="N117" s="10"/>
      <c r="O117" s="10"/>
      <c r="P117" s="23"/>
      <c r="Q117" s="10"/>
      <c r="R117" s="10">
        <v>2080000</v>
      </c>
      <c r="S117" s="10"/>
      <c r="T117" s="10"/>
      <c r="U117" s="10"/>
      <c r="V117" s="10"/>
      <c r="W117" s="10">
        <v>2080000</v>
      </c>
    </row>
    <row r="118" ht="18.75" customHeight="1" spans="1:23">
      <c r="A118" s="8" t="s">
        <v>577</v>
      </c>
      <c r="B118" s="8" t="s">
        <v>655</v>
      </c>
      <c r="C118" s="9" t="s">
        <v>600</v>
      </c>
      <c r="D118" s="8" t="s">
        <v>67</v>
      </c>
      <c r="E118" s="8" t="s">
        <v>134</v>
      </c>
      <c r="F118" s="8" t="s">
        <v>135</v>
      </c>
      <c r="G118" s="8" t="s">
        <v>281</v>
      </c>
      <c r="H118" s="8" t="s">
        <v>282</v>
      </c>
      <c r="I118" s="10">
        <v>2080000</v>
      </c>
      <c r="J118" s="10"/>
      <c r="K118" s="10"/>
      <c r="L118" s="10"/>
      <c r="M118" s="10"/>
      <c r="N118" s="10"/>
      <c r="O118" s="10"/>
      <c r="P118" s="23"/>
      <c r="Q118" s="10"/>
      <c r="R118" s="10">
        <v>2080000</v>
      </c>
      <c r="S118" s="10"/>
      <c r="T118" s="10"/>
      <c r="U118" s="10"/>
      <c r="V118" s="10"/>
      <c r="W118" s="10">
        <v>2080000</v>
      </c>
    </row>
    <row r="119" ht="18.75" customHeight="1" spans="1:23">
      <c r="A119" s="23"/>
      <c r="B119" s="23"/>
      <c r="C119" s="9" t="s">
        <v>656</v>
      </c>
      <c r="D119" s="23"/>
      <c r="E119" s="23"/>
      <c r="F119" s="23"/>
      <c r="G119" s="23"/>
      <c r="H119" s="23"/>
      <c r="I119" s="10">
        <v>93600</v>
      </c>
      <c r="J119" s="10">
        <v>93600</v>
      </c>
      <c r="K119" s="10">
        <v>93600</v>
      </c>
      <c r="L119" s="10"/>
      <c r="M119" s="10"/>
      <c r="N119" s="10"/>
      <c r="O119" s="10"/>
      <c r="P119" s="23"/>
      <c r="Q119" s="10"/>
      <c r="R119" s="10"/>
      <c r="S119" s="10"/>
      <c r="T119" s="10"/>
      <c r="U119" s="10"/>
      <c r="V119" s="10"/>
      <c r="W119" s="10"/>
    </row>
    <row r="120" ht="18.75" customHeight="1" spans="1:23">
      <c r="A120" s="8" t="s">
        <v>577</v>
      </c>
      <c r="B120" s="8" t="s">
        <v>657</v>
      </c>
      <c r="C120" s="9" t="s">
        <v>656</v>
      </c>
      <c r="D120" s="8" t="s">
        <v>67</v>
      </c>
      <c r="E120" s="8" t="s">
        <v>134</v>
      </c>
      <c r="F120" s="8" t="s">
        <v>135</v>
      </c>
      <c r="G120" s="8" t="s">
        <v>266</v>
      </c>
      <c r="H120" s="8" t="s">
        <v>267</v>
      </c>
      <c r="I120" s="10">
        <v>93600</v>
      </c>
      <c r="J120" s="10">
        <v>93600</v>
      </c>
      <c r="K120" s="10">
        <v>93600</v>
      </c>
      <c r="L120" s="10"/>
      <c r="M120" s="10"/>
      <c r="N120" s="10"/>
      <c r="O120" s="10"/>
      <c r="P120" s="23"/>
      <c r="Q120" s="10"/>
      <c r="R120" s="10"/>
      <c r="S120" s="10"/>
      <c r="T120" s="10"/>
      <c r="U120" s="10"/>
      <c r="V120" s="10"/>
      <c r="W120" s="10"/>
    </row>
    <row r="121" ht="18.75" customHeight="1" spans="1:23">
      <c r="A121" s="23"/>
      <c r="B121" s="23"/>
      <c r="C121" s="9" t="s">
        <v>596</v>
      </c>
      <c r="D121" s="23"/>
      <c r="E121" s="23"/>
      <c r="F121" s="23"/>
      <c r="G121" s="23"/>
      <c r="H121" s="23"/>
      <c r="I121" s="10">
        <v>40680</v>
      </c>
      <c r="J121" s="10">
        <v>40680</v>
      </c>
      <c r="K121" s="10">
        <v>40680</v>
      </c>
      <c r="L121" s="10"/>
      <c r="M121" s="10"/>
      <c r="N121" s="10"/>
      <c r="O121" s="10"/>
      <c r="P121" s="23"/>
      <c r="Q121" s="10"/>
      <c r="R121" s="10"/>
      <c r="S121" s="10"/>
      <c r="T121" s="10"/>
      <c r="U121" s="10"/>
      <c r="V121" s="10"/>
      <c r="W121" s="10"/>
    </row>
    <row r="122" ht="18.75" customHeight="1" spans="1:23">
      <c r="A122" s="8" t="s">
        <v>584</v>
      </c>
      <c r="B122" s="8" t="s">
        <v>658</v>
      </c>
      <c r="C122" s="9" t="s">
        <v>596</v>
      </c>
      <c r="D122" s="8" t="s">
        <v>67</v>
      </c>
      <c r="E122" s="8" t="s">
        <v>170</v>
      </c>
      <c r="F122" s="8" t="s">
        <v>171</v>
      </c>
      <c r="G122" s="8" t="s">
        <v>266</v>
      </c>
      <c r="H122" s="8" t="s">
        <v>267</v>
      </c>
      <c r="I122" s="10">
        <v>17472</v>
      </c>
      <c r="J122" s="10">
        <v>17472</v>
      </c>
      <c r="K122" s="10">
        <v>17472</v>
      </c>
      <c r="L122" s="10"/>
      <c r="M122" s="10"/>
      <c r="N122" s="10"/>
      <c r="O122" s="10"/>
      <c r="P122" s="23"/>
      <c r="Q122" s="10"/>
      <c r="R122" s="10"/>
      <c r="S122" s="10"/>
      <c r="T122" s="10"/>
      <c r="U122" s="10"/>
      <c r="V122" s="10"/>
      <c r="W122" s="10"/>
    </row>
    <row r="123" ht="18.75" customHeight="1" spans="1:23">
      <c r="A123" s="8" t="s">
        <v>584</v>
      </c>
      <c r="B123" s="8" t="s">
        <v>658</v>
      </c>
      <c r="C123" s="9" t="s">
        <v>596</v>
      </c>
      <c r="D123" s="8" t="s">
        <v>67</v>
      </c>
      <c r="E123" s="8" t="s">
        <v>170</v>
      </c>
      <c r="F123" s="8" t="s">
        <v>171</v>
      </c>
      <c r="G123" s="8" t="s">
        <v>266</v>
      </c>
      <c r="H123" s="8" t="s">
        <v>267</v>
      </c>
      <c r="I123" s="10">
        <v>23208</v>
      </c>
      <c r="J123" s="10">
        <v>23208</v>
      </c>
      <c r="K123" s="10">
        <v>23208</v>
      </c>
      <c r="L123" s="10"/>
      <c r="M123" s="10"/>
      <c r="N123" s="10"/>
      <c r="O123" s="10"/>
      <c r="P123" s="23"/>
      <c r="Q123" s="10"/>
      <c r="R123" s="10"/>
      <c r="S123" s="10"/>
      <c r="T123" s="10"/>
      <c r="U123" s="10"/>
      <c r="V123" s="10"/>
      <c r="W123" s="10"/>
    </row>
    <row r="124" ht="18.75" customHeight="1" spans="1:23">
      <c r="A124" s="23"/>
      <c r="B124" s="23"/>
      <c r="C124" s="9" t="s">
        <v>632</v>
      </c>
      <c r="D124" s="23"/>
      <c r="E124" s="23"/>
      <c r="F124" s="23"/>
      <c r="G124" s="23"/>
      <c r="H124" s="23"/>
      <c r="I124" s="10">
        <v>34230</v>
      </c>
      <c r="J124" s="10">
        <v>34230</v>
      </c>
      <c r="K124" s="10">
        <v>34230</v>
      </c>
      <c r="L124" s="10"/>
      <c r="M124" s="10"/>
      <c r="N124" s="10"/>
      <c r="O124" s="10"/>
      <c r="P124" s="23"/>
      <c r="Q124" s="10"/>
      <c r="R124" s="10"/>
      <c r="S124" s="10"/>
      <c r="T124" s="10"/>
      <c r="U124" s="10"/>
      <c r="V124" s="10"/>
      <c r="W124" s="10"/>
    </row>
    <row r="125" ht="18.75" customHeight="1" spans="1:23">
      <c r="A125" s="8" t="s">
        <v>584</v>
      </c>
      <c r="B125" s="8" t="s">
        <v>659</v>
      </c>
      <c r="C125" s="9" t="s">
        <v>632</v>
      </c>
      <c r="D125" s="8" t="s">
        <v>67</v>
      </c>
      <c r="E125" s="8" t="s">
        <v>134</v>
      </c>
      <c r="F125" s="8" t="s">
        <v>135</v>
      </c>
      <c r="G125" s="8" t="s">
        <v>266</v>
      </c>
      <c r="H125" s="8" t="s">
        <v>267</v>
      </c>
      <c r="I125" s="10">
        <v>4590</v>
      </c>
      <c r="J125" s="10">
        <v>4590</v>
      </c>
      <c r="K125" s="10">
        <v>4590</v>
      </c>
      <c r="L125" s="10"/>
      <c r="M125" s="10"/>
      <c r="N125" s="10"/>
      <c r="O125" s="10"/>
      <c r="P125" s="23"/>
      <c r="Q125" s="10"/>
      <c r="R125" s="10"/>
      <c r="S125" s="10"/>
      <c r="T125" s="10"/>
      <c r="U125" s="10"/>
      <c r="V125" s="10"/>
      <c r="W125" s="10"/>
    </row>
    <row r="126" ht="18.75" customHeight="1" spans="1:23">
      <c r="A126" s="8" t="s">
        <v>584</v>
      </c>
      <c r="B126" s="8" t="s">
        <v>659</v>
      </c>
      <c r="C126" s="9" t="s">
        <v>632</v>
      </c>
      <c r="D126" s="8" t="s">
        <v>67</v>
      </c>
      <c r="E126" s="8" t="s">
        <v>134</v>
      </c>
      <c r="F126" s="8" t="s">
        <v>135</v>
      </c>
      <c r="G126" s="8" t="s">
        <v>266</v>
      </c>
      <c r="H126" s="8" t="s">
        <v>267</v>
      </c>
      <c r="I126" s="10">
        <v>30</v>
      </c>
      <c r="J126" s="10">
        <v>30</v>
      </c>
      <c r="K126" s="10">
        <v>30</v>
      </c>
      <c r="L126" s="10"/>
      <c r="M126" s="10"/>
      <c r="N126" s="10"/>
      <c r="O126" s="10"/>
      <c r="P126" s="23"/>
      <c r="Q126" s="10"/>
      <c r="R126" s="10"/>
      <c r="S126" s="10"/>
      <c r="T126" s="10"/>
      <c r="U126" s="10"/>
      <c r="V126" s="10"/>
      <c r="W126" s="10"/>
    </row>
    <row r="127" ht="18.75" customHeight="1" spans="1:23">
      <c r="A127" s="8" t="s">
        <v>584</v>
      </c>
      <c r="B127" s="8" t="s">
        <v>659</v>
      </c>
      <c r="C127" s="9" t="s">
        <v>632</v>
      </c>
      <c r="D127" s="8" t="s">
        <v>67</v>
      </c>
      <c r="E127" s="8" t="s">
        <v>134</v>
      </c>
      <c r="F127" s="8" t="s">
        <v>135</v>
      </c>
      <c r="G127" s="8" t="s">
        <v>266</v>
      </c>
      <c r="H127" s="8" t="s">
        <v>267</v>
      </c>
      <c r="I127" s="10">
        <v>29610</v>
      </c>
      <c r="J127" s="10">
        <v>29610</v>
      </c>
      <c r="K127" s="10">
        <v>29610</v>
      </c>
      <c r="L127" s="10"/>
      <c r="M127" s="10"/>
      <c r="N127" s="10"/>
      <c r="O127" s="10"/>
      <c r="P127" s="23"/>
      <c r="Q127" s="10"/>
      <c r="R127" s="10"/>
      <c r="S127" s="10"/>
      <c r="T127" s="10"/>
      <c r="U127" s="10"/>
      <c r="V127" s="10"/>
      <c r="W127" s="10"/>
    </row>
    <row r="128" ht="18.75" customHeight="1" spans="1:23">
      <c r="A128" s="23"/>
      <c r="B128" s="23"/>
      <c r="C128" s="9" t="s">
        <v>634</v>
      </c>
      <c r="D128" s="23"/>
      <c r="E128" s="23"/>
      <c r="F128" s="23"/>
      <c r="G128" s="23"/>
      <c r="H128" s="23"/>
      <c r="I128" s="10">
        <v>22336.8</v>
      </c>
      <c r="J128" s="10">
        <v>22336.8</v>
      </c>
      <c r="K128" s="10">
        <v>22336.8</v>
      </c>
      <c r="L128" s="10"/>
      <c r="M128" s="10"/>
      <c r="N128" s="10"/>
      <c r="O128" s="10"/>
      <c r="P128" s="23"/>
      <c r="Q128" s="10"/>
      <c r="R128" s="10"/>
      <c r="S128" s="10"/>
      <c r="T128" s="10"/>
      <c r="U128" s="10"/>
      <c r="V128" s="10"/>
      <c r="W128" s="10"/>
    </row>
    <row r="129" ht="18.75" customHeight="1" spans="1:23">
      <c r="A129" s="8" t="s">
        <v>584</v>
      </c>
      <c r="B129" s="8" t="s">
        <v>660</v>
      </c>
      <c r="C129" s="9" t="s">
        <v>634</v>
      </c>
      <c r="D129" s="8" t="s">
        <v>67</v>
      </c>
      <c r="E129" s="8" t="s">
        <v>134</v>
      </c>
      <c r="F129" s="8" t="s">
        <v>135</v>
      </c>
      <c r="G129" s="8" t="s">
        <v>281</v>
      </c>
      <c r="H129" s="8" t="s">
        <v>282</v>
      </c>
      <c r="I129" s="10">
        <v>4068</v>
      </c>
      <c r="J129" s="10">
        <v>4068</v>
      </c>
      <c r="K129" s="10">
        <v>4068</v>
      </c>
      <c r="L129" s="10"/>
      <c r="M129" s="10"/>
      <c r="N129" s="10"/>
      <c r="O129" s="10"/>
      <c r="P129" s="23"/>
      <c r="Q129" s="10"/>
      <c r="R129" s="10"/>
      <c r="S129" s="10"/>
      <c r="T129" s="10"/>
      <c r="U129" s="10"/>
      <c r="V129" s="10"/>
      <c r="W129" s="10"/>
    </row>
    <row r="130" ht="18.75" customHeight="1" spans="1:23">
      <c r="A130" s="8" t="s">
        <v>584</v>
      </c>
      <c r="B130" s="8" t="s">
        <v>660</v>
      </c>
      <c r="C130" s="9" t="s">
        <v>634</v>
      </c>
      <c r="D130" s="8" t="s">
        <v>67</v>
      </c>
      <c r="E130" s="8" t="s">
        <v>134</v>
      </c>
      <c r="F130" s="8" t="s">
        <v>135</v>
      </c>
      <c r="G130" s="8" t="s">
        <v>281</v>
      </c>
      <c r="H130" s="8" t="s">
        <v>282</v>
      </c>
      <c r="I130" s="10">
        <v>11054.4</v>
      </c>
      <c r="J130" s="10">
        <v>11054.4</v>
      </c>
      <c r="K130" s="10">
        <v>11054.4</v>
      </c>
      <c r="L130" s="10"/>
      <c r="M130" s="10"/>
      <c r="N130" s="10"/>
      <c r="O130" s="10"/>
      <c r="P130" s="23"/>
      <c r="Q130" s="10"/>
      <c r="R130" s="10"/>
      <c r="S130" s="10"/>
      <c r="T130" s="10"/>
      <c r="U130" s="10"/>
      <c r="V130" s="10"/>
      <c r="W130" s="10"/>
    </row>
    <row r="131" ht="18.75" customHeight="1" spans="1:23">
      <c r="A131" s="8" t="s">
        <v>584</v>
      </c>
      <c r="B131" s="8" t="s">
        <v>660</v>
      </c>
      <c r="C131" s="9" t="s">
        <v>634</v>
      </c>
      <c r="D131" s="8" t="s">
        <v>67</v>
      </c>
      <c r="E131" s="8" t="s">
        <v>134</v>
      </c>
      <c r="F131" s="8" t="s">
        <v>135</v>
      </c>
      <c r="G131" s="8" t="s">
        <v>285</v>
      </c>
      <c r="H131" s="8" t="s">
        <v>286</v>
      </c>
      <c r="I131" s="10">
        <v>2481.6</v>
      </c>
      <c r="J131" s="10">
        <v>2481.6</v>
      </c>
      <c r="K131" s="10">
        <v>2481.6</v>
      </c>
      <c r="L131" s="10"/>
      <c r="M131" s="10"/>
      <c r="N131" s="10"/>
      <c r="O131" s="10"/>
      <c r="P131" s="23"/>
      <c r="Q131" s="10"/>
      <c r="R131" s="10"/>
      <c r="S131" s="10"/>
      <c r="T131" s="10"/>
      <c r="U131" s="10"/>
      <c r="V131" s="10"/>
      <c r="W131" s="10"/>
    </row>
    <row r="132" ht="18.75" customHeight="1" spans="1:23">
      <c r="A132" s="8" t="s">
        <v>584</v>
      </c>
      <c r="B132" s="8" t="s">
        <v>660</v>
      </c>
      <c r="C132" s="9" t="s">
        <v>634</v>
      </c>
      <c r="D132" s="8" t="s">
        <v>67</v>
      </c>
      <c r="E132" s="8" t="s">
        <v>134</v>
      </c>
      <c r="F132" s="8" t="s">
        <v>135</v>
      </c>
      <c r="G132" s="8" t="s">
        <v>287</v>
      </c>
      <c r="H132" s="8" t="s">
        <v>288</v>
      </c>
      <c r="I132" s="10">
        <v>2030.4</v>
      </c>
      <c r="J132" s="10">
        <v>2030.4</v>
      </c>
      <c r="K132" s="10">
        <v>2030.4</v>
      </c>
      <c r="L132" s="10"/>
      <c r="M132" s="10"/>
      <c r="N132" s="10"/>
      <c r="O132" s="10"/>
      <c r="P132" s="23"/>
      <c r="Q132" s="10"/>
      <c r="R132" s="10"/>
      <c r="S132" s="10"/>
      <c r="T132" s="10"/>
      <c r="U132" s="10"/>
      <c r="V132" s="10"/>
      <c r="W132" s="10"/>
    </row>
    <row r="133" ht="18.75" customHeight="1" spans="1:23">
      <c r="A133" s="8" t="s">
        <v>584</v>
      </c>
      <c r="B133" s="8" t="s">
        <v>660</v>
      </c>
      <c r="C133" s="9" t="s">
        <v>634</v>
      </c>
      <c r="D133" s="8" t="s">
        <v>67</v>
      </c>
      <c r="E133" s="8" t="s">
        <v>134</v>
      </c>
      <c r="F133" s="8" t="s">
        <v>135</v>
      </c>
      <c r="G133" s="8" t="s">
        <v>274</v>
      </c>
      <c r="H133" s="8" t="s">
        <v>275</v>
      </c>
      <c r="I133" s="10">
        <v>2030.4</v>
      </c>
      <c r="J133" s="10">
        <v>2030.4</v>
      </c>
      <c r="K133" s="10">
        <v>2030.4</v>
      </c>
      <c r="L133" s="10"/>
      <c r="M133" s="10"/>
      <c r="N133" s="10"/>
      <c r="O133" s="10"/>
      <c r="P133" s="23"/>
      <c r="Q133" s="10"/>
      <c r="R133" s="10"/>
      <c r="S133" s="10"/>
      <c r="T133" s="10"/>
      <c r="U133" s="10"/>
      <c r="V133" s="10"/>
      <c r="W133" s="10"/>
    </row>
    <row r="134" ht="18.75" customHeight="1" spans="1:23">
      <c r="A134" s="8" t="s">
        <v>584</v>
      </c>
      <c r="B134" s="8" t="s">
        <v>660</v>
      </c>
      <c r="C134" s="9" t="s">
        <v>634</v>
      </c>
      <c r="D134" s="8" t="s">
        <v>67</v>
      </c>
      <c r="E134" s="8" t="s">
        <v>144</v>
      </c>
      <c r="F134" s="8" t="s">
        <v>145</v>
      </c>
      <c r="G134" s="8" t="s">
        <v>281</v>
      </c>
      <c r="H134" s="8" t="s">
        <v>282</v>
      </c>
      <c r="I134" s="10">
        <v>672</v>
      </c>
      <c r="J134" s="10">
        <v>672</v>
      </c>
      <c r="K134" s="10">
        <v>672</v>
      </c>
      <c r="L134" s="10"/>
      <c r="M134" s="10"/>
      <c r="N134" s="10"/>
      <c r="O134" s="10"/>
      <c r="P134" s="23"/>
      <c r="Q134" s="10"/>
      <c r="R134" s="10"/>
      <c r="S134" s="10"/>
      <c r="T134" s="10"/>
      <c r="U134" s="10"/>
      <c r="V134" s="10"/>
      <c r="W134" s="10"/>
    </row>
    <row r="135" ht="18.75" customHeight="1" spans="1:23">
      <c r="A135" s="23"/>
      <c r="B135" s="23"/>
      <c r="C135" s="9" t="s">
        <v>576</v>
      </c>
      <c r="D135" s="23"/>
      <c r="E135" s="23"/>
      <c r="F135" s="23"/>
      <c r="G135" s="23"/>
      <c r="H135" s="23"/>
      <c r="I135" s="10">
        <v>954376.71</v>
      </c>
      <c r="J135" s="10"/>
      <c r="K135" s="10"/>
      <c r="L135" s="10"/>
      <c r="M135" s="10"/>
      <c r="N135" s="10"/>
      <c r="O135" s="10"/>
      <c r="P135" s="23"/>
      <c r="Q135" s="10"/>
      <c r="R135" s="10">
        <v>954376.71</v>
      </c>
      <c r="S135" s="10"/>
      <c r="T135" s="10"/>
      <c r="U135" s="10"/>
      <c r="V135" s="10"/>
      <c r="W135" s="10">
        <v>954376.71</v>
      </c>
    </row>
    <row r="136" ht="18.75" customHeight="1" spans="1:23">
      <c r="A136" s="8" t="s">
        <v>610</v>
      </c>
      <c r="B136" s="8" t="s">
        <v>661</v>
      </c>
      <c r="C136" s="9" t="s">
        <v>576</v>
      </c>
      <c r="D136" s="8" t="s">
        <v>69</v>
      </c>
      <c r="E136" s="8" t="s">
        <v>134</v>
      </c>
      <c r="F136" s="8" t="s">
        <v>135</v>
      </c>
      <c r="G136" s="8" t="s">
        <v>281</v>
      </c>
      <c r="H136" s="8" t="s">
        <v>282</v>
      </c>
      <c r="I136" s="10">
        <v>171656.71</v>
      </c>
      <c r="J136" s="10"/>
      <c r="K136" s="10"/>
      <c r="L136" s="10"/>
      <c r="M136" s="10"/>
      <c r="N136" s="10"/>
      <c r="O136" s="10"/>
      <c r="P136" s="23"/>
      <c r="Q136" s="10"/>
      <c r="R136" s="10">
        <v>171656.71</v>
      </c>
      <c r="S136" s="10"/>
      <c r="T136" s="10"/>
      <c r="U136" s="10"/>
      <c r="V136" s="10"/>
      <c r="W136" s="10">
        <v>171656.71</v>
      </c>
    </row>
    <row r="137" ht="18.75" customHeight="1" spans="1:23">
      <c r="A137" s="8" t="s">
        <v>610</v>
      </c>
      <c r="B137" s="8" t="s">
        <v>661</v>
      </c>
      <c r="C137" s="9" t="s">
        <v>576</v>
      </c>
      <c r="D137" s="8" t="s">
        <v>69</v>
      </c>
      <c r="E137" s="8" t="s">
        <v>134</v>
      </c>
      <c r="F137" s="8" t="s">
        <v>135</v>
      </c>
      <c r="G137" s="8" t="s">
        <v>662</v>
      </c>
      <c r="H137" s="8" t="s">
        <v>663</v>
      </c>
      <c r="I137" s="10">
        <v>782720</v>
      </c>
      <c r="J137" s="10"/>
      <c r="K137" s="10"/>
      <c r="L137" s="10"/>
      <c r="M137" s="10"/>
      <c r="N137" s="10"/>
      <c r="O137" s="10"/>
      <c r="P137" s="23"/>
      <c r="Q137" s="10"/>
      <c r="R137" s="10">
        <v>782720</v>
      </c>
      <c r="S137" s="10"/>
      <c r="T137" s="10"/>
      <c r="U137" s="10"/>
      <c r="V137" s="10"/>
      <c r="W137" s="10">
        <v>782720</v>
      </c>
    </row>
    <row r="138" ht="18.75" customHeight="1" spans="1:23">
      <c r="A138" s="23"/>
      <c r="B138" s="23"/>
      <c r="C138" s="9" t="s">
        <v>600</v>
      </c>
      <c r="D138" s="23"/>
      <c r="E138" s="23"/>
      <c r="F138" s="23"/>
      <c r="G138" s="23"/>
      <c r="H138" s="23"/>
      <c r="I138" s="10">
        <v>2100000</v>
      </c>
      <c r="J138" s="10"/>
      <c r="K138" s="10"/>
      <c r="L138" s="10"/>
      <c r="M138" s="10"/>
      <c r="N138" s="10"/>
      <c r="O138" s="10"/>
      <c r="P138" s="23"/>
      <c r="Q138" s="10"/>
      <c r="R138" s="10">
        <v>2100000</v>
      </c>
      <c r="S138" s="10"/>
      <c r="T138" s="10"/>
      <c r="U138" s="10"/>
      <c r="V138" s="10"/>
      <c r="W138" s="10">
        <v>2100000</v>
      </c>
    </row>
    <row r="139" ht="18.75" customHeight="1" spans="1:23">
      <c r="A139" s="8" t="s">
        <v>610</v>
      </c>
      <c r="B139" s="8" t="s">
        <v>664</v>
      </c>
      <c r="C139" s="9" t="s">
        <v>600</v>
      </c>
      <c r="D139" s="8" t="s">
        <v>69</v>
      </c>
      <c r="E139" s="8" t="s">
        <v>134</v>
      </c>
      <c r="F139" s="8" t="s">
        <v>135</v>
      </c>
      <c r="G139" s="8" t="s">
        <v>281</v>
      </c>
      <c r="H139" s="8" t="s">
        <v>282</v>
      </c>
      <c r="I139" s="10">
        <v>2100000</v>
      </c>
      <c r="J139" s="10"/>
      <c r="K139" s="10"/>
      <c r="L139" s="10"/>
      <c r="M139" s="10"/>
      <c r="N139" s="10"/>
      <c r="O139" s="10"/>
      <c r="P139" s="23"/>
      <c r="Q139" s="10"/>
      <c r="R139" s="10">
        <v>2100000</v>
      </c>
      <c r="S139" s="10"/>
      <c r="T139" s="10"/>
      <c r="U139" s="10"/>
      <c r="V139" s="10"/>
      <c r="W139" s="10">
        <v>2100000</v>
      </c>
    </row>
    <row r="140" ht="18.75" customHeight="1" spans="1:23">
      <c r="A140" s="23"/>
      <c r="B140" s="23"/>
      <c r="C140" s="9" t="s">
        <v>656</v>
      </c>
      <c r="D140" s="23"/>
      <c r="E140" s="23"/>
      <c r="F140" s="23"/>
      <c r="G140" s="23"/>
      <c r="H140" s="23"/>
      <c r="I140" s="10">
        <v>156120</v>
      </c>
      <c r="J140" s="10">
        <v>156120</v>
      </c>
      <c r="K140" s="10">
        <v>156120</v>
      </c>
      <c r="L140" s="10"/>
      <c r="M140" s="10"/>
      <c r="N140" s="10"/>
      <c r="O140" s="10"/>
      <c r="P140" s="23"/>
      <c r="Q140" s="10"/>
      <c r="R140" s="10"/>
      <c r="S140" s="10"/>
      <c r="T140" s="10"/>
      <c r="U140" s="10"/>
      <c r="V140" s="10"/>
      <c r="W140" s="10"/>
    </row>
    <row r="141" ht="18.75" customHeight="1" spans="1:23">
      <c r="A141" s="8" t="s">
        <v>584</v>
      </c>
      <c r="B141" s="8" t="s">
        <v>665</v>
      </c>
      <c r="C141" s="9" t="s">
        <v>656</v>
      </c>
      <c r="D141" s="8" t="s">
        <v>69</v>
      </c>
      <c r="E141" s="8" t="s">
        <v>134</v>
      </c>
      <c r="F141" s="8" t="s">
        <v>135</v>
      </c>
      <c r="G141" s="8" t="s">
        <v>266</v>
      </c>
      <c r="H141" s="8" t="s">
        <v>267</v>
      </c>
      <c r="I141" s="10">
        <v>156120</v>
      </c>
      <c r="J141" s="10">
        <v>156120</v>
      </c>
      <c r="K141" s="10">
        <v>156120</v>
      </c>
      <c r="L141" s="10"/>
      <c r="M141" s="10"/>
      <c r="N141" s="10"/>
      <c r="O141" s="10"/>
      <c r="P141" s="23"/>
      <c r="Q141" s="10"/>
      <c r="R141" s="10"/>
      <c r="S141" s="10"/>
      <c r="T141" s="10"/>
      <c r="U141" s="10"/>
      <c r="V141" s="10"/>
      <c r="W141" s="10"/>
    </row>
    <row r="142" ht="18.75" customHeight="1" spans="1:23">
      <c r="A142" s="23"/>
      <c r="B142" s="23"/>
      <c r="C142" s="9" t="s">
        <v>596</v>
      </c>
      <c r="D142" s="23"/>
      <c r="E142" s="23"/>
      <c r="F142" s="23"/>
      <c r="G142" s="23"/>
      <c r="H142" s="23"/>
      <c r="I142" s="10">
        <v>56400</v>
      </c>
      <c r="J142" s="10">
        <v>56400</v>
      </c>
      <c r="K142" s="10">
        <v>56400</v>
      </c>
      <c r="L142" s="10"/>
      <c r="M142" s="10"/>
      <c r="N142" s="10"/>
      <c r="O142" s="10"/>
      <c r="P142" s="23"/>
      <c r="Q142" s="10"/>
      <c r="R142" s="10"/>
      <c r="S142" s="10"/>
      <c r="T142" s="10"/>
      <c r="U142" s="10"/>
      <c r="V142" s="10"/>
      <c r="W142" s="10"/>
    </row>
    <row r="143" ht="18.75" customHeight="1" spans="1:23">
      <c r="A143" s="8" t="s">
        <v>584</v>
      </c>
      <c r="B143" s="8" t="s">
        <v>666</v>
      </c>
      <c r="C143" s="9" t="s">
        <v>596</v>
      </c>
      <c r="D143" s="8" t="s">
        <v>69</v>
      </c>
      <c r="E143" s="8" t="s">
        <v>170</v>
      </c>
      <c r="F143" s="8" t="s">
        <v>171</v>
      </c>
      <c r="G143" s="8" t="s">
        <v>266</v>
      </c>
      <c r="H143" s="8" t="s">
        <v>267</v>
      </c>
      <c r="I143" s="10">
        <v>56400</v>
      </c>
      <c r="J143" s="10">
        <v>56400</v>
      </c>
      <c r="K143" s="10">
        <v>56400</v>
      </c>
      <c r="L143" s="10"/>
      <c r="M143" s="10"/>
      <c r="N143" s="10"/>
      <c r="O143" s="10"/>
      <c r="P143" s="23"/>
      <c r="Q143" s="10"/>
      <c r="R143" s="10"/>
      <c r="S143" s="10"/>
      <c r="T143" s="10"/>
      <c r="U143" s="10"/>
      <c r="V143" s="10"/>
      <c r="W143" s="10"/>
    </row>
    <row r="144" ht="18.75" customHeight="1" spans="1:23">
      <c r="A144" s="23"/>
      <c r="B144" s="23"/>
      <c r="C144" s="9" t="s">
        <v>632</v>
      </c>
      <c r="D144" s="23"/>
      <c r="E144" s="23"/>
      <c r="F144" s="23"/>
      <c r="G144" s="23"/>
      <c r="H144" s="23"/>
      <c r="I144" s="10">
        <v>35325</v>
      </c>
      <c r="J144" s="10">
        <v>35325</v>
      </c>
      <c r="K144" s="10">
        <v>35325</v>
      </c>
      <c r="L144" s="10"/>
      <c r="M144" s="10"/>
      <c r="N144" s="10"/>
      <c r="O144" s="10"/>
      <c r="P144" s="23"/>
      <c r="Q144" s="10"/>
      <c r="R144" s="10"/>
      <c r="S144" s="10"/>
      <c r="T144" s="10"/>
      <c r="U144" s="10"/>
      <c r="V144" s="10"/>
      <c r="W144" s="10"/>
    </row>
    <row r="145" ht="18.75" customHeight="1" spans="1:23">
      <c r="A145" s="8" t="s">
        <v>584</v>
      </c>
      <c r="B145" s="8" t="s">
        <v>667</v>
      </c>
      <c r="C145" s="9" t="s">
        <v>632</v>
      </c>
      <c r="D145" s="8" t="s">
        <v>69</v>
      </c>
      <c r="E145" s="8" t="s">
        <v>134</v>
      </c>
      <c r="F145" s="8" t="s">
        <v>135</v>
      </c>
      <c r="G145" s="8" t="s">
        <v>266</v>
      </c>
      <c r="H145" s="8" t="s">
        <v>267</v>
      </c>
      <c r="I145" s="10">
        <v>33300</v>
      </c>
      <c r="J145" s="10">
        <v>33300</v>
      </c>
      <c r="K145" s="10">
        <v>33300</v>
      </c>
      <c r="L145" s="10"/>
      <c r="M145" s="10"/>
      <c r="N145" s="10"/>
      <c r="O145" s="10"/>
      <c r="P145" s="23"/>
      <c r="Q145" s="10"/>
      <c r="R145" s="10"/>
      <c r="S145" s="10"/>
      <c r="T145" s="10"/>
      <c r="U145" s="10"/>
      <c r="V145" s="10"/>
      <c r="W145" s="10"/>
    </row>
    <row r="146" ht="18.75" customHeight="1" spans="1:23">
      <c r="A146" s="8" t="s">
        <v>584</v>
      </c>
      <c r="B146" s="8" t="s">
        <v>667</v>
      </c>
      <c r="C146" s="9" t="s">
        <v>632</v>
      </c>
      <c r="D146" s="8" t="s">
        <v>69</v>
      </c>
      <c r="E146" s="8" t="s">
        <v>134</v>
      </c>
      <c r="F146" s="8" t="s">
        <v>135</v>
      </c>
      <c r="G146" s="8" t="s">
        <v>266</v>
      </c>
      <c r="H146" s="8" t="s">
        <v>267</v>
      </c>
      <c r="I146" s="10">
        <v>2025</v>
      </c>
      <c r="J146" s="10">
        <v>2025</v>
      </c>
      <c r="K146" s="10">
        <v>2025</v>
      </c>
      <c r="L146" s="10"/>
      <c r="M146" s="10"/>
      <c r="N146" s="10"/>
      <c r="O146" s="10"/>
      <c r="P146" s="23"/>
      <c r="Q146" s="10"/>
      <c r="R146" s="10"/>
      <c r="S146" s="10"/>
      <c r="T146" s="10"/>
      <c r="U146" s="10"/>
      <c r="V146" s="10"/>
      <c r="W146" s="10"/>
    </row>
    <row r="147" ht="18.75" customHeight="1" spans="1:23">
      <c r="A147" s="23"/>
      <c r="B147" s="23"/>
      <c r="C147" s="9" t="s">
        <v>634</v>
      </c>
      <c r="D147" s="23"/>
      <c r="E147" s="23"/>
      <c r="F147" s="23"/>
      <c r="G147" s="23"/>
      <c r="H147" s="23"/>
      <c r="I147" s="10">
        <v>37438.56</v>
      </c>
      <c r="J147" s="10">
        <v>37438.56</v>
      </c>
      <c r="K147" s="10">
        <v>37438.56</v>
      </c>
      <c r="L147" s="10"/>
      <c r="M147" s="10"/>
      <c r="N147" s="10"/>
      <c r="O147" s="10"/>
      <c r="P147" s="23"/>
      <c r="Q147" s="10"/>
      <c r="R147" s="10"/>
      <c r="S147" s="10"/>
      <c r="T147" s="10"/>
      <c r="U147" s="10"/>
      <c r="V147" s="10"/>
      <c r="W147" s="10"/>
    </row>
    <row r="148" ht="18.75" customHeight="1" spans="1:23">
      <c r="A148" s="8" t="s">
        <v>584</v>
      </c>
      <c r="B148" s="8" t="s">
        <v>668</v>
      </c>
      <c r="C148" s="9" t="s">
        <v>634</v>
      </c>
      <c r="D148" s="8" t="s">
        <v>69</v>
      </c>
      <c r="E148" s="8" t="s">
        <v>134</v>
      </c>
      <c r="F148" s="8" t="s">
        <v>135</v>
      </c>
      <c r="G148" s="8" t="s">
        <v>281</v>
      </c>
      <c r="H148" s="8" t="s">
        <v>282</v>
      </c>
      <c r="I148" s="10">
        <v>29350.56</v>
      </c>
      <c r="J148" s="10">
        <v>29350.56</v>
      </c>
      <c r="K148" s="10">
        <v>29350.56</v>
      </c>
      <c r="L148" s="10"/>
      <c r="M148" s="10"/>
      <c r="N148" s="10"/>
      <c r="O148" s="10"/>
      <c r="P148" s="23"/>
      <c r="Q148" s="10"/>
      <c r="R148" s="10"/>
      <c r="S148" s="10"/>
      <c r="T148" s="10"/>
      <c r="U148" s="10"/>
      <c r="V148" s="10"/>
      <c r="W148" s="10"/>
    </row>
    <row r="149" ht="18.75" customHeight="1" spans="1:23">
      <c r="A149" s="8" t="s">
        <v>584</v>
      </c>
      <c r="B149" s="8" t="s">
        <v>668</v>
      </c>
      <c r="C149" s="9" t="s">
        <v>634</v>
      </c>
      <c r="D149" s="8" t="s">
        <v>69</v>
      </c>
      <c r="E149" s="8" t="s">
        <v>134</v>
      </c>
      <c r="F149" s="8" t="s">
        <v>135</v>
      </c>
      <c r="G149" s="8" t="s">
        <v>281</v>
      </c>
      <c r="H149" s="8" t="s">
        <v>282</v>
      </c>
      <c r="I149" s="10">
        <v>6912</v>
      </c>
      <c r="J149" s="10">
        <v>6912</v>
      </c>
      <c r="K149" s="10">
        <v>6912</v>
      </c>
      <c r="L149" s="10"/>
      <c r="M149" s="10"/>
      <c r="N149" s="10"/>
      <c r="O149" s="10"/>
      <c r="P149" s="23"/>
      <c r="Q149" s="10"/>
      <c r="R149" s="10"/>
      <c r="S149" s="10"/>
      <c r="T149" s="10"/>
      <c r="U149" s="10"/>
      <c r="V149" s="10"/>
      <c r="W149" s="10"/>
    </row>
    <row r="150" ht="18.75" customHeight="1" spans="1:23">
      <c r="A150" s="8" t="s">
        <v>584</v>
      </c>
      <c r="B150" s="8" t="s">
        <v>668</v>
      </c>
      <c r="C150" s="9" t="s">
        <v>634</v>
      </c>
      <c r="D150" s="8" t="s">
        <v>69</v>
      </c>
      <c r="E150" s="8" t="s">
        <v>144</v>
      </c>
      <c r="F150" s="8" t="s">
        <v>145</v>
      </c>
      <c r="G150" s="8" t="s">
        <v>281</v>
      </c>
      <c r="H150" s="8" t="s">
        <v>282</v>
      </c>
      <c r="I150" s="10">
        <v>1176</v>
      </c>
      <c r="J150" s="10">
        <v>1176</v>
      </c>
      <c r="K150" s="10">
        <v>1176</v>
      </c>
      <c r="L150" s="10"/>
      <c r="M150" s="10"/>
      <c r="N150" s="10"/>
      <c r="O150" s="10"/>
      <c r="P150" s="23"/>
      <c r="Q150" s="10"/>
      <c r="R150" s="10"/>
      <c r="S150" s="10"/>
      <c r="T150" s="10"/>
      <c r="U150" s="10"/>
      <c r="V150" s="10"/>
      <c r="W150" s="10"/>
    </row>
    <row r="151" ht="18.75" customHeight="1" spans="1:23">
      <c r="A151" s="23"/>
      <c r="B151" s="23"/>
      <c r="C151" s="9" t="s">
        <v>576</v>
      </c>
      <c r="D151" s="23"/>
      <c r="E151" s="23"/>
      <c r="F151" s="23"/>
      <c r="G151" s="23"/>
      <c r="H151" s="23"/>
      <c r="I151" s="10">
        <v>1262400</v>
      </c>
      <c r="J151" s="10"/>
      <c r="K151" s="10"/>
      <c r="L151" s="10"/>
      <c r="M151" s="10"/>
      <c r="N151" s="10"/>
      <c r="O151" s="10"/>
      <c r="P151" s="23"/>
      <c r="Q151" s="10"/>
      <c r="R151" s="10">
        <v>1262400</v>
      </c>
      <c r="S151" s="10"/>
      <c r="T151" s="10"/>
      <c r="U151" s="10"/>
      <c r="V151" s="10"/>
      <c r="W151" s="10">
        <v>1262400</v>
      </c>
    </row>
    <row r="152" ht="18.75" customHeight="1" spans="1:23">
      <c r="A152" s="8" t="s">
        <v>584</v>
      </c>
      <c r="B152" s="8" t="s">
        <v>669</v>
      </c>
      <c r="C152" s="9" t="s">
        <v>576</v>
      </c>
      <c r="D152" s="8" t="s">
        <v>71</v>
      </c>
      <c r="E152" s="8" t="s">
        <v>134</v>
      </c>
      <c r="F152" s="8" t="s">
        <v>135</v>
      </c>
      <c r="G152" s="8" t="s">
        <v>281</v>
      </c>
      <c r="H152" s="8" t="s">
        <v>282</v>
      </c>
      <c r="I152" s="10">
        <v>1262400</v>
      </c>
      <c r="J152" s="10"/>
      <c r="K152" s="10"/>
      <c r="L152" s="10"/>
      <c r="M152" s="10"/>
      <c r="N152" s="10"/>
      <c r="O152" s="10"/>
      <c r="P152" s="23"/>
      <c r="Q152" s="10"/>
      <c r="R152" s="10">
        <v>1262400</v>
      </c>
      <c r="S152" s="10"/>
      <c r="T152" s="10"/>
      <c r="U152" s="10"/>
      <c r="V152" s="10"/>
      <c r="W152" s="10">
        <v>1262400</v>
      </c>
    </row>
    <row r="153" ht="18.75" customHeight="1" spans="1:23">
      <c r="A153" s="23"/>
      <c r="B153" s="23"/>
      <c r="C153" s="9" t="s">
        <v>600</v>
      </c>
      <c r="D153" s="23"/>
      <c r="E153" s="23"/>
      <c r="F153" s="23"/>
      <c r="G153" s="23"/>
      <c r="H153" s="23"/>
      <c r="I153" s="10">
        <v>1296500</v>
      </c>
      <c r="J153" s="10"/>
      <c r="K153" s="10"/>
      <c r="L153" s="10"/>
      <c r="M153" s="10"/>
      <c r="N153" s="10"/>
      <c r="O153" s="10"/>
      <c r="P153" s="23"/>
      <c r="Q153" s="10"/>
      <c r="R153" s="10">
        <v>1296500</v>
      </c>
      <c r="S153" s="10"/>
      <c r="T153" s="10"/>
      <c r="U153" s="10"/>
      <c r="V153" s="10"/>
      <c r="W153" s="10">
        <v>1296500</v>
      </c>
    </row>
    <row r="154" ht="18.75" customHeight="1" spans="1:23">
      <c r="A154" s="8" t="s">
        <v>577</v>
      </c>
      <c r="B154" s="8" t="s">
        <v>670</v>
      </c>
      <c r="C154" s="9" t="s">
        <v>600</v>
      </c>
      <c r="D154" s="8" t="s">
        <v>71</v>
      </c>
      <c r="E154" s="8" t="s">
        <v>134</v>
      </c>
      <c r="F154" s="8" t="s">
        <v>135</v>
      </c>
      <c r="G154" s="8" t="s">
        <v>281</v>
      </c>
      <c r="H154" s="8" t="s">
        <v>282</v>
      </c>
      <c r="I154" s="10">
        <v>1296500</v>
      </c>
      <c r="J154" s="10"/>
      <c r="K154" s="10"/>
      <c r="L154" s="10"/>
      <c r="M154" s="10"/>
      <c r="N154" s="10"/>
      <c r="O154" s="10"/>
      <c r="P154" s="23"/>
      <c r="Q154" s="10"/>
      <c r="R154" s="10">
        <v>1296500</v>
      </c>
      <c r="S154" s="10"/>
      <c r="T154" s="10"/>
      <c r="U154" s="10"/>
      <c r="V154" s="10"/>
      <c r="W154" s="10">
        <v>1296500</v>
      </c>
    </row>
    <row r="155" ht="18.75" customHeight="1" spans="1:23">
      <c r="A155" s="23"/>
      <c r="B155" s="23"/>
      <c r="C155" s="9" t="s">
        <v>656</v>
      </c>
      <c r="D155" s="23"/>
      <c r="E155" s="23"/>
      <c r="F155" s="23"/>
      <c r="G155" s="23"/>
      <c r="H155" s="23"/>
      <c r="I155" s="10">
        <v>174360</v>
      </c>
      <c r="J155" s="10">
        <v>174360</v>
      </c>
      <c r="K155" s="10">
        <v>174360</v>
      </c>
      <c r="L155" s="10"/>
      <c r="M155" s="10"/>
      <c r="N155" s="10"/>
      <c r="O155" s="10"/>
      <c r="P155" s="23"/>
      <c r="Q155" s="10"/>
      <c r="R155" s="10"/>
      <c r="S155" s="10"/>
      <c r="T155" s="10"/>
      <c r="U155" s="10"/>
      <c r="V155" s="10"/>
      <c r="W155" s="10"/>
    </row>
    <row r="156" ht="18.75" customHeight="1" spans="1:23">
      <c r="A156" s="8" t="s">
        <v>584</v>
      </c>
      <c r="B156" s="8" t="s">
        <v>671</v>
      </c>
      <c r="C156" s="9" t="s">
        <v>656</v>
      </c>
      <c r="D156" s="8" t="s">
        <v>71</v>
      </c>
      <c r="E156" s="8" t="s">
        <v>134</v>
      </c>
      <c r="F156" s="8" t="s">
        <v>135</v>
      </c>
      <c r="G156" s="8" t="s">
        <v>266</v>
      </c>
      <c r="H156" s="8" t="s">
        <v>267</v>
      </c>
      <c r="I156" s="10">
        <v>174360</v>
      </c>
      <c r="J156" s="10">
        <v>174360</v>
      </c>
      <c r="K156" s="10">
        <v>174360</v>
      </c>
      <c r="L156" s="10"/>
      <c r="M156" s="10"/>
      <c r="N156" s="10"/>
      <c r="O156" s="10"/>
      <c r="P156" s="23"/>
      <c r="Q156" s="10"/>
      <c r="R156" s="10"/>
      <c r="S156" s="10"/>
      <c r="T156" s="10"/>
      <c r="U156" s="10"/>
      <c r="V156" s="10"/>
      <c r="W156" s="10"/>
    </row>
    <row r="157" ht="18.75" customHeight="1" spans="1:23">
      <c r="A157" s="23"/>
      <c r="B157" s="23"/>
      <c r="C157" s="9" t="s">
        <v>596</v>
      </c>
      <c r="D157" s="23"/>
      <c r="E157" s="23"/>
      <c r="F157" s="23"/>
      <c r="G157" s="23"/>
      <c r="H157" s="23"/>
      <c r="I157" s="10">
        <v>52284</v>
      </c>
      <c r="J157" s="10">
        <v>52284</v>
      </c>
      <c r="K157" s="10">
        <v>52284</v>
      </c>
      <c r="L157" s="10"/>
      <c r="M157" s="10"/>
      <c r="N157" s="10"/>
      <c r="O157" s="10"/>
      <c r="P157" s="23"/>
      <c r="Q157" s="10"/>
      <c r="R157" s="10"/>
      <c r="S157" s="10"/>
      <c r="T157" s="10"/>
      <c r="U157" s="10"/>
      <c r="V157" s="10"/>
      <c r="W157" s="10"/>
    </row>
    <row r="158" ht="18.75" customHeight="1" spans="1:23">
      <c r="A158" s="8" t="s">
        <v>584</v>
      </c>
      <c r="B158" s="8" t="s">
        <v>672</v>
      </c>
      <c r="C158" s="9" t="s">
        <v>596</v>
      </c>
      <c r="D158" s="8" t="s">
        <v>71</v>
      </c>
      <c r="E158" s="8" t="s">
        <v>170</v>
      </c>
      <c r="F158" s="8" t="s">
        <v>171</v>
      </c>
      <c r="G158" s="8" t="s">
        <v>266</v>
      </c>
      <c r="H158" s="8" t="s">
        <v>267</v>
      </c>
      <c r="I158" s="10">
        <v>52284</v>
      </c>
      <c r="J158" s="10">
        <v>52284</v>
      </c>
      <c r="K158" s="10">
        <v>52284</v>
      </c>
      <c r="L158" s="10"/>
      <c r="M158" s="10"/>
      <c r="N158" s="10"/>
      <c r="O158" s="10"/>
      <c r="P158" s="23"/>
      <c r="Q158" s="10"/>
      <c r="R158" s="10"/>
      <c r="S158" s="10"/>
      <c r="T158" s="10"/>
      <c r="U158" s="10"/>
      <c r="V158" s="10"/>
      <c r="W158" s="10"/>
    </row>
    <row r="159" ht="18.75" customHeight="1" spans="1:23">
      <c r="A159" s="23"/>
      <c r="B159" s="23"/>
      <c r="C159" s="9" t="s">
        <v>632</v>
      </c>
      <c r="D159" s="23"/>
      <c r="E159" s="23"/>
      <c r="F159" s="23"/>
      <c r="G159" s="23"/>
      <c r="H159" s="23"/>
      <c r="I159" s="10">
        <v>10125</v>
      </c>
      <c r="J159" s="10">
        <v>10125</v>
      </c>
      <c r="K159" s="10">
        <v>10125</v>
      </c>
      <c r="L159" s="10"/>
      <c r="M159" s="10"/>
      <c r="N159" s="10"/>
      <c r="O159" s="10"/>
      <c r="P159" s="23"/>
      <c r="Q159" s="10"/>
      <c r="R159" s="10"/>
      <c r="S159" s="10"/>
      <c r="T159" s="10"/>
      <c r="U159" s="10"/>
      <c r="V159" s="10"/>
      <c r="W159" s="10"/>
    </row>
    <row r="160" ht="18.75" customHeight="1" spans="1:23">
      <c r="A160" s="8" t="s">
        <v>584</v>
      </c>
      <c r="B160" s="8" t="s">
        <v>673</v>
      </c>
      <c r="C160" s="9" t="s">
        <v>632</v>
      </c>
      <c r="D160" s="8" t="s">
        <v>71</v>
      </c>
      <c r="E160" s="8" t="s">
        <v>134</v>
      </c>
      <c r="F160" s="8" t="s">
        <v>135</v>
      </c>
      <c r="G160" s="8" t="s">
        <v>266</v>
      </c>
      <c r="H160" s="8" t="s">
        <v>267</v>
      </c>
      <c r="I160" s="10">
        <v>5850</v>
      </c>
      <c r="J160" s="10">
        <v>5850</v>
      </c>
      <c r="K160" s="10">
        <v>5850</v>
      </c>
      <c r="L160" s="10"/>
      <c r="M160" s="10"/>
      <c r="N160" s="10"/>
      <c r="O160" s="10"/>
      <c r="P160" s="23"/>
      <c r="Q160" s="10"/>
      <c r="R160" s="10"/>
      <c r="S160" s="10"/>
      <c r="T160" s="10"/>
      <c r="U160" s="10"/>
      <c r="V160" s="10"/>
      <c r="W160" s="10"/>
    </row>
    <row r="161" ht="18.75" customHeight="1" spans="1:23">
      <c r="A161" s="8" t="s">
        <v>584</v>
      </c>
      <c r="B161" s="8" t="s">
        <v>673</v>
      </c>
      <c r="C161" s="9" t="s">
        <v>632</v>
      </c>
      <c r="D161" s="8" t="s">
        <v>71</v>
      </c>
      <c r="E161" s="8" t="s">
        <v>134</v>
      </c>
      <c r="F161" s="8" t="s">
        <v>135</v>
      </c>
      <c r="G161" s="8" t="s">
        <v>266</v>
      </c>
      <c r="H161" s="8" t="s">
        <v>267</v>
      </c>
      <c r="I161" s="10">
        <v>4275</v>
      </c>
      <c r="J161" s="10">
        <v>4275</v>
      </c>
      <c r="K161" s="10">
        <v>4275</v>
      </c>
      <c r="L161" s="10"/>
      <c r="M161" s="10"/>
      <c r="N161" s="10"/>
      <c r="O161" s="10"/>
      <c r="P161" s="23"/>
      <c r="Q161" s="10"/>
      <c r="R161" s="10"/>
      <c r="S161" s="10"/>
      <c r="T161" s="10"/>
      <c r="U161" s="10"/>
      <c r="V161" s="10"/>
      <c r="W161" s="10"/>
    </row>
    <row r="162" ht="18.75" customHeight="1" spans="1:23">
      <c r="A162" s="23"/>
      <c r="B162" s="23"/>
      <c r="C162" s="9" t="s">
        <v>634</v>
      </c>
      <c r="D162" s="23"/>
      <c r="E162" s="23"/>
      <c r="F162" s="23"/>
      <c r="G162" s="23"/>
      <c r="H162" s="23"/>
      <c r="I162" s="10">
        <v>33583.68</v>
      </c>
      <c r="J162" s="10">
        <v>33583.68</v>
      </c>
      <c r="K162" s="10">
        <v>33583.68</v>
      </c>
      <c r="L162" s="10"/>
      <c r="M162" s="10"/>
      <c r="N162" s="10"/>
      <c r="O162" s="10"/>
      <c r="P162" s="23"/>
      <c r="Q162" s="10"/>
      <c r="R162" s="10"/>
      <c r="S162" s="10"/>
      <c r="T162" s="10"/>
      <c r="U162" s="10"/>
      <c r="V162" s="10"/>
      <c r="W162" s="10"/>
    </row>
    <row r="163" ht="18.75" customHeight="1" spans="1:23">
      <c r="A163" s="8" t="s">
        <v>584</v>
      </c>
      <c r="B163" s="8" t="s">
        <v>674</v>
      </c>
      <c r="C163" s="9" t="s">
        <v>634</v>
      </c>
      <c r="D163" s="8" t="s">
        <v>71</v>
      </c>
      <c r="E163" s="8" t="s">
        <v>134</v>
      </c>
      <c r="F163" s="8" t="s">
        <v>135</v>
      </c>
      <c r="G163" s="8" t="s">
        <v>281</v>
      </c>
      <c r="H163" s="8" t="s">
        <v>282</v>
      </c>
      <c r="I163" s="10">
        <v>32779.68</v>
      </c>
      <c r="J163" s="10">
        <v>32779.68</v>
      </c>
      <c r="K163" s="10">
        <v>32779.68</v>
      </c>
      <c r="L163" s="10"/>
      <c r="M163" s="10"/>
      <c r="N163" s="10"/>
      <c r="O163" s="10"/>
      <c r="P163" s="23"/>
      <c r="Q163" s="10"/>
      <c r="R163" s="10"/>
      <c r="S163" s="10"/>
      <c r="T163" s="10"/>
      <c r="U163" s="10"/>
      <c r="V163" s="10"/>
      <c r="W163" s="10"/>
    </row>
    <row r="164" ht="18.75" customHeight="1" spans="1:23">
      <c r="A164" s="8" t="s">
        <v>584</v>
      </c>
      <c r="B164" s="8" t="s">
        <v>674</v>
      </c>
      <c r="C164" s="9" t="s">
        <v>634</v>
      </c>
      <c r="D164" s="8" t="s">
        <v>71</v>
      </c>
      <c r="E164" s="8" t="s">
        <v>134</v>
      </c>
      <c r="F164" s="8" t="s">
        <v>135</v>
      </c>
      <c r="G164" s="8" t="s">
        <v>281</v>
      </c>
      <c r="H164" s="8" t="s">
        <v>282</v>
      </c>
      <c r="I164" s="10">
        <v>468</v>
      </c>
      <c r="J164" s="10">
        <v>468</v>
      </c>
      <c r="K164" s="10">
        <v>468</v>
      </c>
      <c r="L164" s="10"/>
      <c r="M164" s="10"/>
      <c r="N164" s="10"/>
      <c r="O164" s="10"/>
      <c r="P164" s="23"/>
      <c r="Q164" s="10"/>
      <c r="R164" s="10"/>
      <c r="S164" s="10"/>
      <c r="T164" s="10"/>
      <c r="U164" s="10"/>
      <c r="V164" s="10"/>
      <c r="W164" s="10"/>
    </row>
    <row r="165" ht="18.75" customHeight="1" spans="1:23">
      <c r="A165" s="8" t="s">
        <v>584</v>
      </c>
      <c r="B165" s="8" t="s">
        <v>674</v>
      </c>
      <c r="C165" s="9" t="s">
        <v>634</v>
      </c>
      <c r="D165" s="8" t="s">
        <v>71</v>
      </c>
      <c r="E165" s="8" t="s">
        <v>144</v>
      </c>
      <c r="F165" s="8" t="s">
        <v>145</v>
      </c>
      <c r="G165" s="8" t="s">
        <v>281</v>
      </c>
      <c r="H165" s="8" t="s">
        <v>282</v>
      </c>
      <c r="I165" s="10">
        <v>336</v>
      </c>
      <c r="J165" s="10">
        <v>336</v>
      </c>
      <c r="K165" s="10">
        <v>336</v>
      </c>
      <c r="L165" s="10"/>
      <c r="M165" s="10"/>
      <c r="N165" s="10"/>
      <c r="O165" s="10"/>
      <c r="P165" s="23"/>
      <c r="Q165" s="10"/>
      <c r="R165" s="10"/>
      <c r="S165" s="10"/>
      <c r="T165" s="10"/>
      <c r="U165" s="10"/>
      <c r="V165" s="10"/>
      <c r="W165" s="10"/>
    </row>
    <row r="166" ht="18.75" customHeight="1" spans="1:23">
      <c r="A166" s="23"/>
      <c r="B166" s="23"/>
      <c r="C166" s="9" t="s">
        <v>576</v>
      </c>
      <c r="D166" s="23"/>
      <c r="E166" s="23"/>
      <c r="F166" s="23"/>
      <c r="G166" s="23"/>
      <c r="H166" s="23"/>
      <c r="I166" s="10">
        <v>692800</v>
      </c>
      <c r="J166" s="10"/>
      <c r="K166" s="10"/>
      <c r="L166" s="10"/>
      <c r="M166" s="10"/>
      <c r="N166" s="10"/>
      <c r="O166" s="10"/>
      <c r="P166" s="23"/>
      <c r="Q166" s="10"/>
      <c r="R166" s="10">
        <v>692800</v>
      </c>
      <c r="S166" s="10"/>
      <c r="T166" s="10"/>
      <c r="U166" s="10"/>
      <c r="V166" s="10"/>
      <c r="W166" s="10">
        <v>692800</v>
      </c>
    </row>
    <row r="167" ht="18.75" customHeight="1" spans="1:23">
      <c r="A167" s="8" t="s">
        <v>584</v>
      </c>
      <c r="B167" s="8" t="s">
        <v>675</v>
      </c>
      <c r="C167" s="9" t="s">
        <v>576</v>
      </c>
      <c r="D167" s="8" t="s">
        <v>73</v>
      </c>
      <c r="E167" s="8" t="s">
        <v>134</v>
      </c>
      <c r="F167" s="8" t="s">
        <v>135</v>
      </c>
      <c r="G167" s="8" t="s">
        <v>281</v>
      </c>
      <c r="H167" s="8" t="s">
        <v>282</v>
      </c>
      <c r="I167" s="10">
        <v>200000</v>
      </c>
      <c r="J167" s="10"/>
      <c r="K167" s="10"/>
      <c r="L167" s="10"/>
      <c r="M167" s="10"/>
      <c r="N167" s="10"/>
      <c r="O167" s="10"/>
      <c r="P167" s="23"/>
      <c r="Q167" s="10"/>
      <c r="R167" s="10">
        <v>200000</v>
      </c>
      <c r="S167" s="10"/>
      <c r="T167" s="10"/>
      <c r="U167" s="10"/>
      <c r="V167" s="10"/>
      <c r="W167" s="10">
        <v>200000</v>
      </c>
    </row>
    <row r="168" ht="18.75" customHeight="1" spans="1:23">
      <c r="A168" s="8" t="s">
        <v>584</v>
      </c>
      <c r="B168" s="8" t="s">
        <v>675</v>
      </c>
      <c r="C168" s="9" t="s">
        <v>576</v>
      </c>
      <c r="D168" s="8" t="s">
        <v>73</v>
      </c>
      <c r="E168" s="8" t="s">
        <v>134</v>
      </c>
      <c r="F168" s="8" t="s">
        <v>135</v>
      </c>
      <c r="G168" s="8" t="s">
        <v>289</v>
      </c>
      <c r="H168" s="8" t="s">
        <v>290</v>
      </c>
      <c r="I168" s="10">
        <v>492800</v>
      </c>
      <c r="J168" s="10"/>
      <c r="K168" s="10"/>
      <c r="L168" s="10"/>
      <c r="M168" s="10"/>
      <c r="N168" s="10"/>
      <c r="O168" s="10"/>
      <c r="P168" s="23"/>
      <c r="Q168" s="10"/>
      <c r="R168" s="10">
        <v>492800</v>
      </c>
      <c r="S168" s="10"/>
      <c r="T168" s="10"/>
      <c r="U168" s="10"/>
      <c r="V168" s="10"/>
      <c r="W168" s="10">
        <v>492800</v>
      </c>
    </row>
    <row r="169" ht="18.75" customHeight="1" spans="1:23">
      <c r="A169" s="23"/>
      <c r="B169" s="23"/>
      <c r="C169" s="9" t="s">
        <v>600</v>
      </c>
      <c r="D169" s="23"/>
      <c r="E169" s="23"/>
      <c r="F169" s="23"/>
      <c r="G169" s="23"/>
      <c r="H169" s="23"/>
      <c r="I169" s="10">
        <v>2000000</v>
      </c>
      <c r="J169" s="10"/>
      <c r="K169" s="10"/>
      <c r="L169" s="10"/>
      <c r="M169" s="10"/>
      <c r="N169" s="10"/>
      <c r="O169" s="10"/>
      <c r="P169" s="23"/>
      <c r="Q169" s="10"/>
      <c r="R169" s="10">
        <v>2000000</v>
      </c>
      <c r="S169" s="10"/>
      <c r="T169" s="10">
        <v>2000000</v>
      </c>
      <c r="U169" s="10"/>
      <c r="V169" s="10"/>
      <c r="W169" s="10"/>
    </row>
    <row r="170" ht="18.75" customHeight="1" spans="1:23">
      <c r="A170" s="8" t="s">
        <v>577</v>
      </c>
      <c r="B170" s="8" t="s">
        <v>676</v>
      </c>
      <c r="C170" s="9" t="s">
        <v>600</v>
      </c>
      <c r="D170" s="8" t="s">
        <v>73</v>
      </c>
      <c r="E170" s="8" t="s">
        <v>134</v>
      </c>
      <c r="F170" s="8" t="s">
        <v>135</v>
      </c>
      <c r="G170" s="8" t="s">
        <v>281</v>
      </c>
      <c r="H170" s="8" t="s">
        <v>282</v>
      </c>
      <c r="I170" s="10">
        <v>2000000</v>
      </c>
      <c r="J170" s="10"/>
      <c r="K170" s="10"/>
      <c r="L170" s="10"/>
      <c r="M170" s="10"/>
      <c r="N170" s="10"/>
      <c r="O170" s="10"/>
      <c r="P170" s="23"/>
      <c r="Q170" s="10"/>
      <c r="R170" s="10">
        <v>2000000</v>
      </c>
      <c r="S170" s="10"/>
      <c r="T170" s="10">
        <v>2000000</v>
      </c>
      <c r="U170" s="10"/>
      <c r="V170" s="10"/>
      <c r="W170" s="10"/>
    </row>
    <row r="171" ht="18.75" customHeight="1" spans="1:23">
      <c r="A171" s="23"/>
      <c r="B171" s="23"/>
      <c r="C171" s="9" t="s">
        <v>656</v>
      </c>
      <c r="D171" s="23"/>
      <c r="E171" s="23"/>
      <c r="F171" s="23"/>
      <c r="G171" s="23"/>
      <c r="H171" s="23"/>
      <c r="I171" s="10">
        <v>77616</v>
      </c>
      <c r="J171" s="10">
        <v>77616</v>
      </c>
      <c r="K171" s="10">
        <v>77616</v>
      </c>
      <c r="L171" s="10"/>
      <c r="M171" s="10"/>
      <c r="N171" s="10"/>
      <c r="O171" s="10"/>
      <c r="P171" s="23"/>
      <c r="Q171" s="10"/>
      <c r="R171" s="10"/>
      <c r="S171" s="10"/>
      <c r="T171" s="10"/>
      <c r="U171" s="10"/>
      <c r="V171" s="10"/>
      <c r="W171" s="10"/>
    </row>
    <row r="172" ht="18.75" customHeight="1" spans="1:23">
      <c r="A172" s="8" t="s">
        <v>584</v>
      </c>
      <c r="B172" s="8" t="s">
        <v>677</v>
      </c>
      <c r="C172" s="9" t="s">
        <v>656</v>
      </c>
      <c r="D172" s="8" t="s">
        <v>73</v>
      </c>
      <c r="E172" s="8" t="s">
        <v>134</v>
      </c>
      <c r="F172" s="8" t="s">
        <v>135</v>
      </c>
      <c r="G172" s="8" t="s">
        <v>266</v>
      </c>
      <c r="H172" s="8" t="s">
        <v>267</v>
      </c>
      <c r="I172" s="10">
        <v>77616</v>
      </c>
      <c r="J172" s="10">
        <v>77616</v>
      </c>
      <c r="K172" s="10">
        <v>77616</v>
      </c>
      <c r="L172" s="10"/>
      <c r="M172" s="10"/>
      <c r="N172" s="10"/>
      <c r="O172" s="10"/>
      <c r="P172" s="23"/>
      <c r="Q172" s="10"/>
      <c r="R172" s="10"/>
      <c r="S172" s="10"/>
      <c r="T172" s="10"/>
      <c r="U172" s="10"/>
      <c r="V172" s="10"/>
      <c r="W172" s="10"/>
    </row>
    <row r="173" ht="18.75" customHeight="1" spans="1:23">
      <c r="A173" s="23"/>
      <c r="B173" s="23"/>
      <c r="C173" s="9" t="s">
        <v>596</v>
      </c>
      <c r="D173" s="23"/>
      <c r="E173" s="23"/>
      <c r="F173" s="23"/>
      <c r="G173" s="23"/>
      <c r="H173" s="23"/>
      <c r="I173" s="10">
        <v>11604</v>
      </c>
      <c r="J173" s="10">
        <v>11604</v>
      </c>
      <c r="K173" s="10">
        <v>11604</v>
      </c>
      <c r="L173" s="10"/>
      <c r="M173" s="10"/>
      <c r="N173" s="10"/>
      <c r="O173" s="10"/>
      <c r="P173" s="23"/>
      <c r="Q173" s="10"/>
      <c r="R173" s="10"/>
      <c r="S173" s="10"/>
      <c r="T173" s="10"/>
      <c r="U173" s="10"/>
      <c r="V173" s="10"/>
      <c r="W173" s="10"/>
    </row>
    <row r="174" ht="18.75" customHeight="1" spans="1:23">
      <c r="A174" s="8" t="s">
        <v>584</v>
      </c>
      <c r="B174" s="8" t="s">
        <v>678</v>
      </c>
      <c r="C174" s="9" t="s">
        <v>596</v>
      </c>
      <c r="D174" s="8" t="s">
        <v>73</v>
      </c>
      <c r="E174" s="8" t="s">
        <v>170</v>
      </c>
      <c r="F174" s="8" t="s">
        <v>171</v>
      </c>
      <c r="G174" s="8" t="s">
        <v>266</v>
      </c>
      <c r="H174" s="8" t="s">
        <v>267</v>
      </c>
      <c r="I174" s="10">
        <v>11604</v>
      </c>
      <c r="J174" s="10">
        <v>11604</v>
      </c>
      <c r="K174" s="10">
        <v>11604</v>
      </c>
      <c r="L174" s="10"/>
      <c r="M174" s="10"/>
      <c r="N174" s="10"/>
      <c r="O174" s="10"/>
      <c r="P174" s="23"/>
      <c r="Q174" s="10"/>
      <c r="R174" s="10"/>
      <c r="S174" s="10"/>
      <c r="T174" s="10"/>
      <c r="U174" s="10"/>
      <c r="V174" s="10"/>
      <c r="W174" s="10"/>
    </row>
    <row r="175" ht="18.75" customHeight="1" spans="1:23">
      <c r="A175" s="23"/>
      <c r="B175" s="23"/>
      <c r="C175" s="9" t="s">
        <v>632</v>
      </c>
      <c r="D175" s="23"/>
      <c r="E175" s="23"/>
      <c r="F175" s="23"/>
      <c r="G175" s="23"/>
      <c r="H175" s="23"/>
      <c r="I175" s="10">
        <v>25200</v>
      </c>
      <c r="J175" s="10">
        <v>25200</v>
      </c>
      <c r="K175" s="10">
        <v>25200</v>
      </c>
      <c r="L175" s="10"/>
      <c r="M175" s="10"/>
      <c r="N175" s="10"/>
      <c r="O175" s="10"/>
      <c r="P175" s="23"/>
      <c r="Q175" s="10"/>
      <c r="R175" s="10"/>
      <c r="S175" s="10"/>
      <c r="T175" s="10"/>
      <c r="U175" s="10"/>
      <c r="V175" s="10"/>
      <c r="W175" s="10"/>
    </row>
    <row r="176" ht="18.75" customHeight="1" spans="1:23">
      <c r="A176" s="8" t="s">
        <v>584</v>
      </c>
      <c r="B176" s="8" t="s">
        <v>679</v>
      </c>
      <c r="C176" s="9" t="s">
        <v>632</v>
      </c>
      <c r="D176" s="8" t="s">
        <v>73</v>
      </c>
      <c r="E176" s="8" t="s">
        <v>134</v>
      </c>
      <c r="F176" s="8" t="s">
        <v>135</v>
      </c>
      <c r="G176" s="8" t="s">
        <v>614</v>
      </c>
      <c r="H176" s="8" t="s">
        <v>615</v>
      </c>
      <c r="I176" s="10">
        <v>25200</v>
      </c>
      <c r="J176" s="10">
        <v>25200</v>
      </c>
      <c r="K176" s="10">
        <v>25200</v>
      </c>
      <c r="L176" s="10"/>
      <c r="M176" s="10"/>
      <c r="N176" s="10"/>
      <c r="O176" s="10"/>
      <c r="P176" s="23"/>
      <c r="Q176" s="10"/>
      <c r="R176" s="10"/>
      <c r="S176" s="10"/>
      <c r="T176" s="10"/>
      <c r="U176" s="10"/>
      <c r="V176" s="10"/>
      <c r="W176" s="10"/>
    </row>
    <row r="177" ht="18.75" customHeight="1" spans="1:23">
      <c r="A177" s="23"/>
      <c r="B177" s="23"/>
      <c r="C177" s="9" t="s">
        <v>634</v>
      </c>
      <c r="D177" s="23"/>
      <c r="E177" s="23"/>
      <c r="F177" s="23"/>
      <c r="G177" s="23"/>
      <c r="H177" s="23"/>
      <c r="I177" s="10">
        <v>18903.36</v>
      </c>
      <c r="J177" s="10">
        <v>18903.36</v>
      </c>
      <c r="K177" s="10">
        <v>18903.36</v>
      </c>
      <c r="L177" s="10"/>
      <c r="M177" s="10"/>
      <c r="N177" s="10"/>
      <c r="O177" s="10"/>
      <c r="P177" s="23"/>
      <c r="Q177" s="10"/>
      <c r="R177" s="10"/>
      <c r="S177" s="10"/>
      <c r="T177" s="10"/>
      <c r="U177" s="10"/>
      <c r="V177" s="10"/>
      <c r="W177" s="10"/>
    </row>
    <row r="178" ht="18.75" customHeight="1" spans="1:23">
      <c r="A178" s="8" t="s">
        <v>584</v>
      </c>
      <c r="B178" s="8" t="s">
        <v>680</v>
      </c>
      <c r="C178" s="9" t="s">
        <v>634</v>
      </c>
      <c r="D178" s="8" t="s">
        <v>73</v>
      </c>
      <c r="E178" s="8" t="s">
        <v>134</v>
      </c>
      <c r="F178" s="8" t="s">
        <v>135</v>
      </c>
      <c r="G178" s="8" t="s">
        <v>281</v>
      </c>
      <c r="H178" s="8" t="s">
        <v>282</v>
      </c>
      <c r="I178" s="10">
        <v>13896.96</v>
      </c>
      <c r="J178" s="10">
        <v>13896.96</v>
      </c>
      <c r="K178" s="10">
        <v>13896.96</v>
      </c>
      <c r="L178" s="10"/>
      <c r="M178" s="10"/>
      <c r="N178" s="10"/>
      <c r="O178" s="10"/>
      <c r="P178" s="23"/>
      <c r="Q178" s="10"/>
      <c r="R178" s="10"/>
      <c r="S178" s="10"/>
      <c r="T178" s="10"/>
      <c r="U178" s="10"/>
      <c r="V178" s="10"/>
      <c r="W178" s="10"/>
    </row>
    <row r="179" ht="18.75" customHeight="1" spans="1:23">
      <c r="A179" s="8" t="s">
        <v>584</v>
      </c>
      <c r="B179" s="8" t="s">
        <v>680</v>
      </c>
      <c r="C179" s="9" t="s">
        <v>634</v>
      </c>
      <c r="D179" s="8" t="s">
        <v>73</v>
      </c>
      <c r="E179" s="8" t="s">
        <v>134</v>
      </c>
      <c r="F179" s="8" t="s">
        <v>135</v>
      </c>
      <c r="G179" s="8" t="s">
        <v>281</v>
      </c>
      <c r="H179" s="8" t="s">
        <v>282</v>
      </c>
      <c r="I179" s="10">
        <v>4334.4</v>
      </c>
      <c r="J179" s="10">
        <v>4334.4</v>
      </c>
      <c r="K179" s="10">
        <v>4334.4</v>
      </c>
      <c r="L179" s="10"/>
      <c r="M179" s="10"/>
      <c r="N179" s="10"/>
      <c r="O179" s="10"/>
      <c r="P179" s="23"/>
      <c r="Q179" s="10"/>
      <c r="R179" s="10"/>
      <c r="S179" s="10"/>
      <c r="T179" s="10"/>
      <c r="U179" s="10"/>
      <c r="V179" s="10"/>
      <c r="W179" s="10"/>
    </row>
    <row r="180" ht="18.75" customHeight="1" spans="1:23">
      <c r="A180" s="8" t="s">
        <v>584</v>
      </c>
      <c r="B180" s="8" t="s">
        <v>680</v>
      </c>
      <c r="C180" s="9" t="s">
        <v>634</v>
      </c>
      <c r="D180" s="8" t="s">
        <v>73</v>
      </c>
      <c r="E180" s="8" t="s">
        <v>144</v>
      </c>
      <c r="F180" s="8" t="s">
        <v>145</v>
      </c>
      <c r="G180" s="8" t="s">
        <v>281</v>
      </c>
      <c r="H180" s="8" t="s">
        <v>282</v>
      </c>
      <c r="I180" s="10">
        <v>672</v>
      </c>
      <c r="J180" s="10">
        <v>672</v>
      </c>
      <c r="K180" s="10">
        <v>672</v>
      </c>
      <c r="L180" s="10"/>
      <c r="M180" s="10"/>
      <c r="N180" s="10"/>
      <c r="O180" s="10"/>
      <c r="P180" s="23"/>
      <c r="Q180" s="10"/>
      <c r="R180" s="10"/>
      <c r="S180" s="10"/>
      <c r="T180" s="10"/>
      <c r="U180" s="10"/>
      <c r="V180" s="10"/>
      <c r="W180" s="10"/>
    </row>
    <row r="181" ht="18.75" customHeight="1" spans="1:23">
      <c r="A181" s="23"/>
      <c r="B181" s="23"/>
      <c r="C181" s="9" t="s">
        <v>576</v>
      </c>
      <c r="D181" s="23"/>
      <c r="E181" s="23"/>
      <c r="F181" s="23"/>
      <c r="G181" s="23"/>
      <c r="H181" s="23"/>
      <c r="I181" s="10">
        <v>1480000</v>
      </c>
      <c r="J181" s="10"/>
      <c r="K181" s="10"/>
      <c r="L181" s="10"/>
      <c r="M181" s="10"/>
      <c r="N181" s="10"/>
      <c r="O181" s="10"/>
      <c r="P181" s="23"/>
      <c r="Q181" s="10"/>
      <c r="R181" s="10">
        <v>1480000</v>
      </c>
      <c r="S181" s="10"/>
      <c r="T181" s="10"/>
      <c r="U181" s="10"/>
      <c r="V181" s="10"/>
      <c r="W181" s="10">
        <v>1480000</v>
      </c>
    </row>
    <row r="182" ht="18.75" customHeight="1" spans="1:23">
      <c r="A182" s="8" t="s">
        <v>584</v>
      </c>
      <c r="B182" s="8" t="s">
        <v>681</v>
      </c>
      <c r="C182" s="9" t="s">
        <v>576</v>
      </c>
      <c r="D182" s="8" t="s">
        <v>75</v>
      </c>
      <c r="E182" s="8" t="s">
        <v>134</v>
      </c>
      <c r="F182" s="8" t="s">
        <v>135</v>
      </c>
      <c r="G182" s="8" t="s">
        <v>281</v>
      </c>
      <c r="H182" s="8" t="s">
        <v>282</v>
      </c>
      <c r="I182" s="10">
        <v>200000</v>
      </c>
      <c r="J182" s="10"/>
      <c r="K182" s="10"/>
      <c r="L182" s="10"/>
      <c r="M182" s="10"/>
      <c r="N182" s="10"/>
      <c r="O182" s="10"/>
      <c r="P182" s="23"/>
      <c r="Q182" s="10"/>
      <c r="R182" s="10">
        <v>200000</v>
      </c>
      <c r="S182" s="10"/>
      <c r="T182" s="10"/>
      <c r="U182" s="10"/>
      <c r="V182" s="10"/>
      <c r="W182" s="10">
        <v>200000</v>
      </c>
    </row>
    <row r="183" ht="18.75" customHeight="1" spans="1:23">
      <c r="A183" s="8" t="s">
        <v>584</v>
      </c>
      <c r="B183" s="8" t="s">
        <v>681</v>
      </c>
      <c r="C183" s="9" t="s">
        <v>576</v>
      </c>
      <c r="D183" s="8" t="s">
        <v>75</v>
      </c>
      <c r="E183" s="8" t="s">
        <v>134</v>
      </c>
      <c r="F183" s="8" t="s">
        <v>135</v>
      </c>
      <c r="G183" s="8" t="s">
        <v>662</v>
      </c>
      <c r="H183" s="8" t="s">
        <v>663</v>
      </c>
      <c r="I183" s="10">
        <v>1280000</v>
      </c>
      <c r="J183" s="10"/>
      <c r="K183" s="10"/>
      <c r="L183" s="10"/>
      <c r="M183" s="10"/>
      <c r="N183" s="10"/>
      <c r="O183" s="10"/>
      <c r="P183" s="23"/>
      <c r="Q183" s="10"/>
      <c r="R183" s="10">
        <v>1280000</v>
      </c>
      <c r="S183" s="10"/>
      <c r="T183" s="10"/>
      <c r="U183" s="10"/>
      <c r="V183" s="10"/>
      <c r="W183" s="10">
        <v>1280000</v>
      </c>
    </row>
    <row r="184" ht="18.75" customHeight="1" spans="1:23">
      <c r="A184" s="23"/>
      <c r="B184" s="23"/>
      <c r="C184" s="9" t="s">
        <v>600</v>
      </c>
      <c r="D184" s="23"/>
      <c r="E184" s="23"/>
      <c r="F184" s="23"/>
      <c r="G184" s="23"/>
      <c r="H184" s="23"/>
      <c r="I184" s="10">
        <v>6000000</v>
      </c>
      <c r="J184" s="10"/>
      <c r="K184" s="10"/>
      <c r="L184" s="10"/>
      <c r="M184" s="10"/>
      <c r="N184" s="10"/>
      <c r="O184" s="10"/>
      <c r="P184" s="23"/>
      <c r="Q184" s="10"/>
      <c r="R184" s="10">
        <v>6000000</v>
      </c>
      <c r="S184" s="10"/>
      <c r="T184" s="10"/>
      <c r="U184" s="10"/>
      <c r="V184" s="10"/>
      <c r="W184" s="10">
        <v>6000000</v>
      </c>
    </row>
    <row r="185" ht="18.75" customHeight="1" spans="1:23">
      <c r="A185" s="8" t="s">
        <v>577</v>
      </c>
      <c r="B185" s="8" t="s">
        <v>682</v>
      </c>
      <c r="C185" s="9" t="s">
        <v>600</v>
      </c>
      <c r="D185" s="8" t="s">
        <v>75</v>
      </c>
      <c r="E185" s="8" t="s">
        <v>134</v>
      </c>
      <c r="F185" s="8" t="s">
        <v>135</v>
      </c>
      <c r="G185" s="8" t="s">
        <v>281</v>
      </c>
      <c r="H185" s="8" t="s">
        <v>282</v>
      </c>
      <c r="I185" s="10">
        <v>6000000</v>
      </c>
      <c r="J185" s="10"/>
      <c r="K185" s="10"/>
      <c r="L185" s="10"/>
      <c r="M185" s="10"/>
      <c r="N185" s="10"/>
      <c r="O185" s="10"/>
      <c r="P185" s="23"/>
      <c r="Q185" s="10"/>
      <c r="R185" s="10">
        <v>6000000</v>
      </c>
      <c r="S185" s="10"/>
      <c r="T185" s="10"/>
      <c r="U185" s="10"/>
      <c r="V185" s="10"/>
      <c r="W185" s="10">
        <v>6000000</v>
      </c>
    </row>
    <row r="186" ht="18.75" customHeight="1" spans="1:23">
      <c r="A186" s="23"/>
      <c r="B186" s="23"/>
      <c r="C186" s="9" t="s">
        <v>656</v>
      </c>
      <c r="D186" s="23"/>
      <c r="E186" s="23"/>
      <c r="F186" s="23"/>
      <c r="G186" s="23"/>
      <c r="H186" s="23"/>
      <c r="I186" s="10">
        <v>207600</v>
      </c>
      <c r="J186" s="10">
        <v>207600</v>
      </c>
      <c r="K186" s="10">
        <v>207600</v>
      </c>
      <c r="L186" s="10"/>
      <c r="M186" s="10"/>
      <c r="N186" s="10"/>
      <c r="O186" s="10"/>
      <c r="P186" s="23"/>
      <c r="Q186" s="10"/>
      <c r="R186" s="10"/>
      <c r="S186" s="10"/>
      <c r="T186" s="10"/>
      <c r="U186" s="10"/>
      <c r="V186" s="10"/>
      <c r="W186" s="10"/>
    </row>
    <row r="187" ht="18.75" customHeight="1" spans="1:23">
      <c r="A187" s="8" t="s">
        <v>584</v>
      </c>
      <c r="B187" s="8" t="s">
        <v>683</v>
      </c>
      <c r="C187" s="9" t="s">
        <v>656</v>
      </c>
      <c r="D187" s="8" t="s">
        <v>75</v>
      </c>
      <c r="E187" s="8" t="s">
        <v>134</v>
      </c>
      <c r="F187" s="8" t="s">
        <v>135</v>
      </c>
      <c r="G187" s="8" t="s">
        <v>266</v>
      </c>
      <c r="H187" s="8" t="s">
        <v>267</v>
      </c>
      <c r="I187" s="10">
        <v>207600</v>
      </c>
      <c r="J187" s="10">
        <v>207600</v>
      </c>
      <c r="K187" s="10">
        <v>207600</v>
      </c>
      <c r="L187" s="10"/>
      <c r="M187" s="10"/>
      <c r="N187" s="10"/>
      <c r="O187" s="10"/>
      <c r="P187" s="23"/>
      <c r="Q187" s="10"/>
      <c r="R187" s="10"/>
      <c r="S187" s="10"/>
      <c r="T187" s="10"/>
      <c r="U187" s="10"/>
      <c r="V187" s="10"/>
      <c r="W187" s="10"/>
    </row>
    <row r="188" ht="18.75" customHeight="1" spans="1:23">
      <c r="A188" s="23"/>
      <c r="B188" s="23"/>
      <c r="C188" s="9" t="s">
        <v>596</v>
      </c>
      <c r="D188" s="23"/>
      <c r="E188" s="23"/>
      <c r="F188" s="23"/>
      <c r="G188" s="23"/>
      <c r="H188" s="23"/>
      <c r="I188" s="10">
        <v>52284</v>
      </c>
      <c r="J188" s="10">
        <v>52284</v>
      </c>
      <c r="K188" s="10">
        <v>52284</v>
      </c>
      <c r="L188" s="10"/>
      <c r="M188" s="10"/>
      <c r="N188" s="10"/>
      <c r="O188" s="10"/>
      <c r="P188" s="23"/>
      <c r="Q188" s="10"/>
      <c r="R188" s="10"/>
      <c r="S188" s="10"/>
      <c r="T188" s="10"/>
      <c r="U188" s="10"/>
      <c r="V188" s="10"/>
      <c r="W188" s="10"/>
    </row>
    <row r="189" ht="18.75" customHeight="1" spans="1:23">
      <c r="A189" s="8" t="s">
        <v>584</v>
      </c>
      <c r="B189" s="8" t="s">
        <v>684</v>
      </c>
      <c r="C189" s="9" t="s">
        <v>596</v>
      </c>
      <c r="D189" s="8" t="s">
        <v>75</v>
      </c>
      <c r="E189" s="8" t="s">
        <v>170</v>
      </c>
      <c r="F189" s="8" t="s">
        <v>171</v>
      </c>
      <c r="G189" s="8" t="s">
        <v>685</v>
      </c>
      <c r="H189" s="8" t="s">
        <v>686</v>
      </c>
      <c r="I189" s="10">
        <v>52284</v>
      </c>
      <c r="J189" s="10">
        <v>52284</v>
      </c>
      <c r="K189" s="10">
        <v>52284</v>
      </c>
      <c r="L189" s="10"/>
      <c r="M189" s="10"/>
      <c r="N189" s="10"/>
      <c r="O189" s="10"/>
      <c r="P189" s="23"/>
      <c r="Q189" s="10"/>
      <c r="R189" s="10"/>
      <c r="S189" s="10"/>
      <c r="T189" s="10"/>
      <c r="U189" s="10"/>
      <c r="V189" s="10"/>
      <c r="W189" s="10"/>
    </row>
    <row r="190" ht="18.75" customHeight="1" spans="1:23">
      <c r="A190" s="23"/>
      <c r="B190" s="23"/>
      <c r="C190" s="9" t="s">
        <v>632</v>
      </c>
      <c r="D190" s="23"/>
      <c r="E190" s="23"/>
      <c r="F190" s="23"/>
      <c r="G190" s="23"/>
      <c r="H190" s="23"/>
      <c r="I190" s="10">
        <v>64425</v>
      </c>
      <c r="J190" s="10">
        <v>64425</v>
      </c>
      <c r="K190" s="10">
        <v>64425</v>
      </c>
      <c r="L190" s="10"/>
      <c r="M190" s="10"/>
      <c r="N190" s="10"/>
      <c r="O190" s="10"/>
      <c r="P190" s="23"/>
      <c r="Q190" s="10"/>
      <c r="R190" s="10"/>
      <c r="S190" s="10"/>
      <c r="T190" s="10"/>
      <c r="U190" s="10"/>
      <c r="V190" s="10"/>
      <c r="W190" s="10"/>
    </row>
    <row r="191" ht="18.75" customHeight="1" spans="1:23">
      <c r="A191" s="8" t="s">
        <v>584</v>
      </c>
      <c r="B191" s="8" t="s">
        <v>687</v>
      </c>
      <c r="C191" s="9" t="s">
        <v>632</v>
      </c>
      <c r="D191" s="8" t="s">
        <v>75</v>
      </c>
      <c r="E191" s="8" t="s">
        <v>134</v>
      </c>
      <c r="F191" s="8" t="s">
        <v>135</v>
      </c>
      <c r="G191" s="8" t="s">
        <v>266</v>
      </c>
      <c r="H191" s="8" t="s">
        <v>267</v>
      </c>
      <c r="I191" s="10">
        <v>1350</v>
      </c>
      <c r="J191" s="10">
        <v>1350</v>
      </c>
      <c r="K191" s="10">
        <v>1350</v>
      </c>
      <c r="L191" s="10"/>
      <c r="M191" s="10"/>
      <c r="N191" s="10"/>
      <c r="O191" s="10"/>
      <c r="P191" s="23"/>
      <c r="Q191" s="10"/>
      <c r="R191" s="10"/>
      <c r="S191" s="10"/>
      <c r="T191" s="10"/>
      <c r="U191" s="10"/>
      <c r="V191" s="10"/>
      <c r="W191" s="10"/>
    </row>
    <row r="192" ht="18.75" customHeight="1" spans="1:23">
      <c r="A192" s="8" t="s">
        <v>584</v>
      </c>
      <c r="B192" s="8" t="s">
        <v>687</v>
      </c>
      <c r="C192" s="9" t="s">
        <v>632</v>
      </c>
      <c r="D192" s="8" t="s">
        <v>75</v>
      </c>
      <c r="E192" s="8" t="s">
        <v>134</v>
      </c>
      <c r="F192" s="8" t="s">
        <v>135</v>
      </c>
      <c r="G192" s="8" t="s">
        <v>266</v>
      </c>
      <c r="H192" s="8" t="s">
        <v>267</v>
      </c>
      <c r="I192" s="10">
        <v>75</v>
      </c>
      <c r="J192" s="10">
        <v>75</v>
      </c>
      <c r="K192" s="10">
        <v>75</v>
      </c>
      <c r="L192" s="10"/>
      <c r="M192" s="10"/>
      <c r="N192" s="10"/>
      <c r="O192" s="10"/>
      <c r="P192" s="23"/>
      <c r="Q192" s="10"/>
      <c r="R192" s="10"/>
      <c r="S192" s="10"/>
      <c r="T192" s="10"/>
      <c r="U192" s="10"/>
      <c r="V192" s="10"/>
      <c r="W192" s="10"/>
    </row>
    <row r="193" ht="18.75" customHeight="1" spans="1:23">
      <c r="A193" s="8" t="s">
        <v>584</v>
      </c>
      <c r="B193" s="8" t="s">
        <v>687</v>
      </c>
      <c r="C193" s="9" t="s">
        <v>632</v>
      </c>
      <c r="D193" s="8" t="s">
        <v>75</v>
      </c>
      <c r="E193" s="8" t="s">
        <v>134</v>
      </c>
      <c r="F193" s="8" t="s">
        <v>135</v>
      </c>
      <c r="G193" s="8" t="s">
        <v>266</v>
      </c>
      <c r="H193" s="8" t="s">
        <v>267</v>
      </c>
      <c r="I193" s="10">
        <v>63000</v>
      </c>
      <c r="J193" s="10">
        <v>63000</v>
      </c>
      <c r="K193" s="10">
        <v>63000</v>
      </c>
      <c r="L193" s="10"/>
      <c r="M193" s="10"/>
      <c r="N193" s="10"/>
      <c r="O193" s="10"/>
      <c r="P193" s="23"/>
      <c r="Q193" s="10"/>
      <c r="R193" s="10"/>
      <c r="S193" s="10"/>
      <c r="T193" s="10"/>
      <c r="U193" s="10"/>
      <c r="V193" s="10"/>
      <c r="W193" s="10"/>
    </row>
    <row r="194" ht="18.75" customHeight="1" spans="1:23">
      <c r="A194" s="23"/>
      <c r="B194" s="23"/>
      <c r="C194" s="9" t="s">
        <v>634</v>
      </c>
      <c r="D194" s="23"/>
      <c r="E194" s="23"/>
      <c r="F194" s="23"/>
      <c r="G194" s="23"/>
      <c r="H194" s="23"/>
      <c r="I194" s="10">
        <v>56308.8</v>
      </c>
      <c r="J194" s="10">
        <v>56308.8</v>
      </c>
      <c r="K194" s="10">
        <v>56308.8</v>
      </c>
      <c r="L194" s="10"/>
      <c r="M194" s="10"/>
      <c r="N194" s="10"/>
      <c r="O194" s="10"/>
      <c r="P194" s="23"/>
      <c r="Q194" s="10"/>
      <c r="R194" s="10"/>
      <c r="S194" s="10"/>
      <c r="T194" s="10"/>
      <c r="U194" s="10"/>
      <c r="V194" s="10"/>
      <c r="W194" s="10"/>
    </row>
    <row r="195" ht="18.75" customHeight="1" spans="1:23">
      <c r="A195" s="8" t="s">
        <v>584</v>
      </c>
      <c r="B195" s="8" t="s">
        <v>688</v>
      </c>
      <c r="C195" s="9" t="s">
        <v>634</v>
      </c>
      <c r="D195" s="8" t="s">
        <v>75</v>
      </c>
      <c r="E195" s="8" t="s">
        <v>134</v>
      </c>
      <c r="F195" s="8" t="s">
        <v>135</v>
      </c>
      <c r="G195" s="8" t="s">
        <v>281</v>
      </c>
      <c r="H195" s="8" t="s">
        <v>282</v>
      </c>
      <c r="I195" s="10">
        <v>39028.8</v>
      </c>
      <c r="J195" s="10">
        <v>39028.8</v>
      </c>
      <c r="K195" s="10">
        <v>39028.8</v>
      </c>
      <c r="L195" s="10"/>
      <c r="M195" s="10"/>
      <c r="N195" s="10"/>
      <c r="O195" s="10"/>
      <c r="P195" s="23"/>
      <c r="Q195" s="10"/>
      <c r="R195" s="10"/>
      <c r="S195" s="10"/>
      <c r="T195" s="10"/>
      <c r="U195" s="10"/>
      <c r="V195" s="10"/>
      <c r="W195" s="10"/>
    </row>
    <row r="196" ht="18.75" customHeight="1" spans="1:23">
      <c r="A196" s="8" t="s">
        <v>584</v>
      </c>
      <c r="B196" s="8" t="s">
        <v>688</v>
      </c>
      <c r="C196" s="9" t="s">
        <v>634</v>
      </c>
      <c r="D196" s="8" t="s">
        <v>75</v>
      </c>
      <c r="E196" s="8" t="s">
        <v>134</v>
      </c>
      <c r="F196" s="8" t="s">
        <v>135</v>
      </c>
      <c r="G196" s="8" t="s">
        <v>281</v>
      </c>
      <c r="H196" s="8" t="s">
        <v>282</v>
      </c>
      <c r="I196" s="10">
        <v>12240</v>
      </c>
      <c r="J196" s="10">
        <v>12240</v>
      </c>
      <c r="K196" s="10">
        <v>12240</v>
      </c>
      <c r="L196" s="10"/>
      <c r="M196" s="10"/>
      <c r="N196" s="10"/>
      <c r="O196" s="10"/>
      <c r="P196" s="23"/>
      <c r="Q196" s="10"/>
      <c r="R196" s="10"/>
      <c r="S196" s="10"/>
      <c r="T196" s="10"/>
      <c r="U196" s="10"/>
      <c r="V196" s="10"/>
      <c r="W196" s="10"/>
    </row>
    <row r="197" ht="18.75" customHeight="1" spans="1:23">
      <c r="A197" s="8" t="s">
        <v>584</v>
      </c>
      <c r="B197" s="8" t="s">
        <v>688</v>
      </c>
      <c r="C197" s="9" t="s">
        <v>634</v>
      </c>
      <c r="D197" s="8" t="s">
        <v>75</v>
      </c>
      <c r="E197" s="8" t="s">
        <v>144</v>
      </c>
      <c r="F197" s="8" t="s">
        <v>145</v>
      </c>
      <c r="G197" s="8" t="s">
        <v>281</v>
      </c>
      <c r="H197" s="8" t="s">
        <v>282</v>
      </c>
      <c r="I197" s="10">
        <v>5040</v>
      </c>
      <c r="J197" s="10">
        <v>5040</v>
      </c>
      <c r="K197" s="10">
        <v>5040</v>
      </c>
      <c r="L197" s="10"/>
      <c r="M197" s="10"/>
      <c r="N197" s="10"/>
      <c r="O197" s="10"/>
      <c r="P197" s="23"/>
      <c r="Q197" s="10"/>
      <c r="R197" s="10"/>
      <c r="S197" s="10"/>
      <c r="T197" s="10"/>
      <c r="U197" s="10"/>
      <c r="V197" s="10"/>
      <c r="W197" s="10"/>
    </row>
    <row r="198" ht="18.75" customHeight="1" spans="1:23">
      <c r="A198" s="23"/>
      <c r="B198" s="23"/>
      <c r="C198" s="9" t="s">
        <v>576</v>
      </c>
      <c r="D198" s="23"/>
      <c r="E198" s="23"/>
      <c r="F198" s="23"/>
      <c r="G198" s="23"/>
      <c r="H198" s="23"/>
      <c r="I198" s="10">
        <v>716500</v>
      </c>
      <c r="J198" s="10"/>
      <c r="K198" s="10"/>
      <c r="L198" s="10"/>
      <c r="M198" s="10"/>
      <c r="N198" s="10"/>
      <c r="O198" s="10"/>
      <c r="P198" s="23"/>
      <c r="Q198" s="10"/>
      <c r="R198" s="10">
        <v>716500</v>
      </c>
      <c r="S198" s="10"/>
      <c r="T198" s="10"/>
      <c r="U198" s="10"/>
      <c r="V198" s="10"/>
      <c r="W198" s="10">
        <v>716500</v>
      </c>
    </row>
    <row r="199" ht="18.75" customHeight="1" spans="1:23">
      <c r="A199" s="8" t="s">
        <v>584</v>
      </c>
      <c r="B199" s="8" t="s">
        <v>689</v>
      </c>
      <c r="C199" s="9" t="s">
        <v>576</v>
      </c>
      <c r="D199" s="8" t="s">
        <v>77</v>
      </c>
      <c r="E199" s="8" t="s">
        <v>134</v>
      </c>
      <c r="F199" s="8" t="s">
        <v>135</v>
      </c>
      <c r="G199" s="8" t="s">
        <v>281</v>
      </c>
      <c r="H199" s="8" t="s">
        <v>282</v>
      </c>
      <c r="I199" s="10">
        <v>80000</v>
      </c>
      <c r="J199" s="10"/>
      <c r="K199" s="10"/>
      <c r="L199" s="10"/>
      <c r="M199" s="10"/>
      <c r="N199" s="10"/>
      <c r="O199" s="10"/>
      <c r="P199" s="23"/>
      <c r="Q199" s="10"/>
      <c r="R199" s="10">
        <v>80000</v>
      </c>
      <c r="S199" s="10"/>
      <c r="T199" s="10"/>
      <c r="U199" s="10"/>
      <c r="V199" s="10"/>
      <c r="W199" s="10">
        <v>80000</v>
      </c>
    </row>
    <row r="200" ht="18.75" customHeight="1" spans="1:23">
      <c r="A200" s="8" t="s">
        <v>584</v>
      </c>
      <c r="B200" s="8" t="s">
        <v>689</v>
      </c>
      <c r="C200" s="9" t="s">
        <v>576</v>
      </c>
      <c r="D200" s="8" t="s">
        <v>77</v>
      </c>
      <c r="E200" s="8" t="s">
        <v>134</v>
      </c>
      <c r="F200" s="8" t="s">
        <v>135</v>
      </c>
      <c r="G200" s="8" t="s">
        <v>281</v>
      </c>
      <c r="H200" s="8" t="s">
        <v>282</v>
      </c>
      <c r="I200" s="10">
        <v>636500</v>
      </c>
      <c r="J200" s="10"/>
      <c r="K200" s="10"/>
      <c r="L200" s="10"/>
      <c r="M200" s="10"/>
      <c r="N200" s="10"/>
      <c r="O200" s="10"/>
      <c r="P200" s="23"/>
      <c r="Q200" s="10"/>
      <c r="R200" s="10">
        <v>636500</v>
      </c>
      <c r="S200" s="10"/>
      <c r="T200" s="10"/>
      <c r="U200" s="10"/>
      <c r="V200" s="10"/>
      <c r="W200" s="10">
        <v>636500</v>
      </c>
    </row>
    <row r="201" ht="18.75" customHeight="1" spans="1:23">
      <c r="A201" s="23"/>
      <c r="B201" s="23"/>
      <c r="C201" s="9" t="s">
        <v>600</v>
      </c>
      <c r="D201" s="23"/>
      <c r="E201" s="23"/>
      <c r="F201" s="23"/>
      <c r="G201" s="23"/>
      <c r="H201" s="23"/>
      <c r="I201" s="10">
        <v>2546058</v>
      </c>
      <c r="J201" s="10"/>
      <c r="K201" s="10"/>
      <c r="L201" s="10"/>
      <c r="M201" s="10"/>
      <c r="N201" s="10"/>
      <c r="O201" s="10"/>
      <c r="P201" s="23"/>
      <c r="Q201" s="10"/>
      <c r="R201" s="10">
        <v>2546058</v>
      </c>
      <c r="S201" s="10"/>
      <c r="T201" s="10">
        <v>2546058</v>
      </c>
      <c r="U201" s="10"/>
      <c r="V201" s="10"/>
      <c r="W201" s="10"/>
    </row>
    <row r="202" ht="18.75" customHeight="1" spans="1:23">
      <c r="A202" s="8" t="s">
        <v>577</v>
      </c>
      <c r="B202" s="8" t="s">
        <v>690</v>
      </c>
      <c r="C202" s="9" t="s">
        <v>600</v>
      </c>
      <c r="D202" s="8" t="s">
        <v>77</v>
      </c>
      <c r="E202" s="8" t="s">
        <v>134</v>
      </c>
      <c r="F202" s="8" t="s">
        <v>135</v>
      </c>
      <c r="G202" s="8" t="s">
        <v>281</v>
      </c>
      <c r="H202" s="8" t="s">
        <v>282</v>
      </c>
      <c r="I202" s="10">
        <v>2546058</v>
      </c>
      <c r="J202" s="10"/>
      <c r="K202" s="10"/>
      <c r="L202" s="10"/>
      <c r="M202" s="10"/>
      <c r="N202" s="10"/>
      <c r="O202" s="10"/>
      <c r="P202" s="23"/>
      <c r="Q202" s="10"/>
      <c r="R202" s="10">
        <v>2546058</v>
      </c>
      <c r="S202" s="10"/>
      <c r="T202" s="10">
        <v>2546058</v>
      </c>
      <c r="U202" s="10"/>
      <c r="V202" s="10"/>
      <c r="W202" s="10"/>
    </row>
    <row r="203" ht="18.75" customHeight="1" spans="1:23">
      <c r="A203" s="23"/>
      <c r="B203" s="23"/>
      <c r="C203" s="9" t="s">
        <v>656</v>
      </c>
      <c r="D203" s="23"/>
      <c r="E203" s="23"/>
      <c r="F203" s="23"/>
      <c r="G203" s="23"/>
      <c r="H203" s="23"/>
      <c r="I203" s="10">
        <v>110640</v>
      </c>
      <c r="J203" s="10">
        <v>110640</v>
      </c>
      <c r="K203" s="10">
        <v>110640</v>
      </c>
      <c r="L203" s="10"/>
      <c r="M203" s="10"/>
      <c r="N203" s="10"/>
      <c r="O203" s="10"/>
      <c r="P203" s="23"/>
      <c r="Q203" s="10"/>
      <c r="R203" s="10"/>
      <c r="S203" s="10"/>
      <c r="T203" s="10"/>
      <c r="U203" s="10"/>
      <c r="V203" s="10"/>
      <c r="W203" s="10"/>
    </row>
    <row r="204" ht="18.75" customHeight="1" spans="1:23">
      <c r="A204" s="8" t="s">
        <v>584</v>
      </c>
      <c r="B204" s="8" t="s">
        <v>691</v>
      </c>
      <c r="C204" s="9" t="s">
        <v>656</v>
      </c>
      <c r="D204" s="8" t="s">
        <v>77</v>
      </c>
      <c r="E204" s="8" t="s">
        <v>134</v>
      </c>
      <c r="F204" s="8" t="s">
        <v>135</v>
      </c>
      <c r="G204" s="8" t="s">
        <v>266</v>
      </c>
      <c r="H204" s="8" t="s">
        <v>267</v>
      </c>
      <c r="I204" s="10">
        <v>110640</v>
      </c>
      <c r="J204" s="10">
        <v>110640</v>
      </c>
      <c r="K204" s="10">
        <v>110640</v>
      </c>
      <c r="L204" s="10"/>
      <c r="M204" s="10"/>
      <c r="N204" s="10"/>
      <c r="O204" s="10"/>
      <c r="P204" s="23"/>
      <c r="Q204" s="10"/>
      <c r="R204" s="10"/>
      <c r="S204" s="10"/>
      <c r="T204" s="10"/>
      <c r="U204" s="10"/>
      <c r="V204" s="10"/>
      <c r="W204" s="10"/>
    </row>
    <row r="205" ht="18.75" customHeight="1" spans="1:23">
      <c r="A205" s="23"/>
      <c r="B205" s="23"/>
      <c r="C205" s="9" t="s">
        <v>596</v>
      </c>
      <c r="D205" s="23"/>
      <c r="E205" s="23"/>
      <c r="F205" s="23"/>
      <c r="G205" s="23"/>
      <c r="H205" s="23"/>
      <c r="I205" s="10">
        <v>52284</v>
      </c>
      <c r="J205" s="10">
        <v>52284</v>
      </c>
      <c r="K205" s="10">
        <v>52284</v>
      </c>
      <c r="L205" s="10"/>
      <c r="M205" s="10"/>
      <c r="N205" s="10"/>
      <c r="O205" s="10"/>
      <c r="P205" s="23"/>
      <c r="Q205" s="10"/>
      <c r="R205" s="10"/>
      <c r="S205" s="10"/>
      <c r="T205" s="10"/>
      <c r="U205" s="10"/>
      <c r="V205" s="10"/>
      <c r="W205" s="10"/>
    </row>
    <row r="206" ht="18.75" customHeight="1" spans="1:23">
      <c r="A206" s="8" t="s">
        <v>584</v>
      </c>
      <c r="B206" s="8" t="s">
        <v>692</v>
      </c>
      <c r="C206" s="9" t="s">
        <v>596</v>
      </c>
      <c r="D206" s="8" t="s">
        <v>77</v>
      </c>
      <c r="E206" s="8" t="s">
        <v>170</v>
      </c>
      <c r="F206" s="8" t="s">
        <v>171</v>
      </c>
      <c r="G206" s="8" t="s">
        <v>266</v>
      </c>
      <c r="H206" s="8" t="s">
        <v>267</v>
      </c>
      <c r="I206" s="10">
        <v>52284</v>
      </c>
      <c r="J206" s="10">
        <v>52284</v>
      </c>
      <c r="K206" s="10">
        <v>52284</v>
      </c>
      <c r="L206" s="10"/>
      <c r="M206" s="10"/>
      <c r="N206" s="10"/>
      <c r="O206" s="10"/>
      <c r="P206" s="23"/>
      <c r="Q206" s="10"/>
      <c r="R206" s="10"/>
      <c r="S206" s="10"/>
      <c r="T206" s="10"/>
      <c r="U206" s="10"/>
      <c r="V206" s="10"/>
      <c r="W206" s="10"/>
    </row>
    <row r="207" ht="18.75" customHeight="1" spans="1:23">
      <c r="A207" s="23"/>
      <c r="B207" s="23"/>
      <c r="C207" s="9" t="s">
        <v>632</v>
      </c>
      <c r="D207" s="23"/>
      <c r="E207" s="23"/>
      <c r="F207" s="23"/>
      <c r="G207" s="23"/>
      <c r="H207" s="23"/>
      <c r="I207" s="10">
        <v>18135</v>
      </c>
      <c r="J207" s="10">
        <v>18135</v>
      </c>
      <c r="K207" s="10">
        <v>18135</v>
      </c>
      <c r="L207" s="10"/>
      <c r="M207" s="10"/>
      <c r="N207" s="10"/>
      <c r="O207" s="10"/>
      <c r="P207" s="23"/>
      <c r="Q207" s="10"/>
      <c r="R207" s="10"/>
      <c r="S207" s="10"/>
      <c r="T207" s="10"/>
      <c r="U207" s="10"/>
      <c r="V207" s="10"/>
      <c r="W207" s="10"/>
    </row>
    <row r="208" ht="18.75" customHeight="1" spans="1:23">
      <c r="A208" s="8" t="s">
        <v>584</v>
      </c>
      <c r="B208" s="8" t="s">
        <v>693</v>
      </c>
      <c r="C208" s="9" t="s">
        <v>632</v>
      </c>
      <c r="D208" s="8" t="s">
        <v>77</v>
      </c>
      <c r="E208" s="8" t="s">
        <v>134</v>
      </c>
      <c r="F208" s="8" t="s">
        <v>135</v>
      </c>
      <c r="G208" s="8" t="s">
        <v>614</v>
      </c>
      <c r="H208" s="8" t="s">
        <v>615</v>
      </c>
      <c r="I208" s="10">
        <v>18000</v>
      </c>
      <c r="J208" s="10">
        <v>18000</v>
      </c>
      <c r="K208" s="10">
        <v>18000</v>
      </c>
      <c r="L208" s="10"/>
      <c r="M208" s="10"/>
      <c r="N208" s="10"/>
      <c r="O208" s="10"/>
      <c r="P208" s="23"/>
      <c r="Q208" s="10"/>
      <c r="R208" s="10"/>
      <c r="S208" s="10"/>
      <c r="T208" s="10"/>
      <c r="U208" s="10"/>
      <c r="V208" s="10"/>
      <c r="W208" s="10"/>
    </row>
    <row r="209" ht="18.75" customHeight="1" spans="1:23">
      <c r="A209" s="8" t="s">
        <v>584</v>
      </c>
      <c r="B209" s="8" t="s">
        <v>693</v>
      </c>
      <c r="C209" s="9" t="s">
        <v>632</v>
      </c>
      <c r="D209" s="8" t="s">
        <v>77</v>
      </c>
      <c r="E209" s="8" t="s">
        <v>134</v>
      </c>
      <c r="F209" s="8" t="s">
        <v>135</v>
      </c>
      <c r="G209" s="8" t="s">
        <v>614</v>
      </c>
      <c r="H209" s="8" t="s">
        <v>615</v>
      </c>
      <c r="I209" s="10">
        <v>135</v>
      </c>
      <c r="J209" s="10">
        <v>135</v>
      </c>
      <c r="K209" s="10">
        <v>135</v>
      </c>
      <c r="L209" s="10"/>
      <c r="M209" s="10"/>
      <c r="N209" s="10"/>
      <c r="O209" s="10"/>
      <c r="P209" s="23"/>
      <c r="Q209" s="10"/>
      <c r="R209" s="10"/>
      <c r="S209" s="10"/>
      <c r="T209" s="10"/>
      <c r="U209" s="10"/>
      <c r="V209" s="10"/>
      <c r="W209" s="10"/>
    </row>
    <row r="210" ht="18.75" customHeight="1" spans="1:23">
      <c r="A210" s="23"/>
      <c r="B210" s="23"/>
      <c r="C210" s="9" t="s">
        <v>634</v>
      </c>
      <c r="D210" s="23"/>
      <c r="E210" s="23"/>
      <c r="F210" s="23"/>
      <c r="G210" s="23"/>
      <c r="H210" s="23"/>
      <c r="I210" s="10">
        <v>26947.68</v>
      </c>
      <c r="J210" s="10">
        <v>26947.68</v>
      </c>
      <c r="K210" s="10">
        <v>26947.68</v>
      </c>
      <c r="L210" s="10"/>
      <c r="M210" s="10"/>
      <c r="N210" s="10"/>
      <c r="O210" s="10"/>
      <c r="P210" s="23"/>
      <c r="Q210" s="10"/>
      <c r="R210" s="10"/>
      <c r="S210" s="10"/>
      <c r="T210" s="10"/>
      <c r="U210" s="10"/>
      <c r="V210" s="10"/>
      <c r="W210" s="10"/>
    </row>
    <row r="211" ht="18.75" customHeight="1" spans="1:23">
      <c r="A211" s="8" t="s">
        <v>584</v>
      </c>
      <c r="B211" s="8" t="s">
        <v>694</v>
      </c>
      <c r="C211" s="9" t="s">
        <v>634</v>
      </c>
      <c r="D211" s="8" t="s">
        <v>77</v>
      </c>
      <c r="E211" s="8" t="s">
        <v>134</v>
      </c>
      <c r="F211" s="8" t="s">
        <v>135</v>
      </c>
      <c r="G211" s="8" t="s">
        <v>281</v>
      </c>
      <c r="H211" s="8" t="s">
        <v>282</v>
      </c>
      <c r="I211" s="10">
        <v>6300</v>
      </c>
      <c r="J211" s="10">
        <v>6300</v>
      </c>
      <c r="K211" s="10">
        <v>6300</v>
      </c>
      <c r="L211" s="10"/>
      <c r="M211" s="10"/>
      <c r="N211" s="10"/>
      <c r="O211" s="10"/>
      <c r="P211" s="23"/>
      <c r="Q211" s="10"/>
      <c r="R211" s="10"/>
      <c r="S211" s="10"/>
      <c r="T211" s="10"/>
      <c r="U211" s="10"/>
      <c r="V211" s="10"/>
      <c r="W211" s="10"/>
    </row>
    <row r="212" ht="18.75" customHeight="1" spans="1:23">
      <c r="A212" s="8" t="s">
        <v>584</v>
      </c>
      <c r="B212" s="8" t="s">
        <v>694</v>
      </c>
      <c r="C212" s="9" t="s">
        <v>634</v>
      </c>
      <c r="D212" s="8" t="s">
        <v>77</v>
      </c>
      <c r="E212" s="8" t="s">
        <v>134</v>
      </c>
      <c r="F212" s="8" t="s">
        <v>135</v>
      </c>
      <c r="G212" s="8" t="s">
        <v>281</v>
      </c>
      <c r="H212" s="8" t="s">
        <v>282</v>
      </c>
      <c r="I212" s="10">
        <v>19807.68</v>
      </c>
      <c r="J212" s="10">
        <v>19807.68</v>
      </c>
      <c r="K212" s="10">
        <v>19807.68</v>
      </c>
      <c r="L212" s="10"/>
      <c r="M212" s="10"/>
      <c r="N212" s="10"/>
      <c r="O212" s="10"/>
      <c r="P212" s="23"/>
      <c r="Q212" s="10"/>
      <c r="R212" s="10"/>
      <c r="S212" s="10"/>
      <c r="T212" s="10"/>
      <c r="U212" s="10"/>
      <c r="V212" s="10"/>
      <c r="W212" s="10"/>
    </row>
    <row r="213" ht="18.75" customHeight="1" spans="1:23">
      <c r="A213" s="8" t="s">
        <v>584</v>
      </c>
      <c r="B213" s="8" t="s">
        <v>694</v>
      </c>
      <c r="C213" s="9" t="s">
        <v>634</v>
      </c>
      <c r="D213" s="8" t="s">
        <v>77</v>
      </c>
      <c r="E213" s="8" t="s">
        <v>144</v>
      </c>
      <c r="F213" s="8" t="s">
        <v>145</v>
      </c>
      <c r="G213" s="8" t="s">
        <v>281</v>
      </c>
      <c r="H213" s="8" t="s">
        <v>282</v>
      </c>
      <c r="I213" s="10">
        <v>840</v>
      </c>
      <c r="J213" s="10">
        <v>840</v>
      </c>
      <c r="K213" s="10">
        <v>840</v>
      </c>
      <c r="L213" s="10"/>
      <c r="M213" s="10"/>
      <c r="N213" s="10"/>
      <c r="O213" s="10"/>
      <c r="P213" s="23"/>
      <c r="Q213" s="10"/>
      <c r="R213" s="10"/>
      <c r="S213" s="10"/>
      <c r="T213" s="10"/>
      <c r="U213" s="10"/>
      <c r="V213" s="10"/>
      <c r="W213" s="10"/>
    </row>
    <row r="214" ht="18.75" customHeight="1" spans="1:23">
      <c r="A214" s="23"/>
      <c r="B214" s="23"/>
      <c r="C214" s="9" t="s">
        <v>576</v>
      </c>
      <c r="D214" s="23"/>
      <c r="E214" s="23"/>
      <c r="F214" s="23"/>
      <c r="G214" s="23"/>
      <c r="H214" s="23"/>
      <c r="I214" s="10">
        <v>1290000</v>
      </c>
      <c r="J214" s="10"/>
      <c r="K214" s="10"/>
      <c r="L214" s="10"/>
      <c r="M214" s="10"/>
      <c r="N214" s="10"/>
      <c r="O214" s="10"/>
      <c r="P214" s="23"/>
      <c r="Q214" s="10"/>
      <c r="R214" s="10">
        <v>1290000</v>
      </c>
      <c r="S214" s="10"/>
      <c r="T214" s="10"/>
      <c r="U214" s="10"/>
      <c r="V214" s="10"/>
      <c r="W214" s="10">
        <v>1290000</v>
      </c>
    </row>
    <row r="215" ht="18.75" customHeight="1" spans="1:23">
      <c r="A215" s="8" t="s">
        <v>584</v>
      </c>
      <c r="B215" s="8" t="s">
        <v>695</v>
      </c>
      <c r="C215" s="9" t="s">
        <v>576</v>
      </c>
      <c r="D215" s="8" t="s">
        <v>79</v>
      </c>
      <c r="E215" s="8" t="s">
        <v>134</v>
      </c>
      <c r="F215" s="8" t="s">
        <v>135</v>
      </c>
      <c r="G215" s="8" t="s">
        <v>281</v>
      </c>
      <c r="H215" s="8" t="s">
        <v>282</v>
      </c>
      <c r="I215" s="10">
        <v>1000000</v>
      </c>
      <c r="J215" s="10"/>
      <c r="K215" s="10"/>
      <c r="L215" s="10"/>
      <c r="M215" s="10"/>
      <c r="N215" s="10"/>
      <c r="O215" s="10"/>
      <c r="P215" s="23"/>
      <c r="Q215" s="10"/>
      <c r="R215" s="10">
        <v>1000000</v>
      </c>
      <c r="S215" s="10"/>
      <c r="T215" s="10"/>
      <c r="U215" s="10"/>
      <c r="V215" s="10"/>
      <c r="W215" s="10">
        <v>1000000</v>
      </c>
    </row>
    <row r="216" ht="18.75" customHeight="1" spans="1:23">
      <c r="A216" s="8" t="s">
        <v>584</v>
      </c>
      <c r="B216" s="8" t="s">
        <v>695</v>
      </c>
      <c r="C216" s="9" t="s">
        <v>576</v>
      </c>
      <c r="D216" s="8" t="s">
        <v>79</v>
      </c>
      <c r="E216" s="8" t="s">
        <v>134</v>
      </c>
      <c r="F216" s="8" t="s">
        <v>135</v>
      </c>
      <c r="G216" s="8" t="s">
        <v>281</v>
      </c>
      <c r="H216" s="8" t="s">
        <v>282</v>
      </c>
      <c r="I216" s="10">
        <v>290000</v>
      </c>
      <c r="J216" s="10"/>
      <c r="K216" s="10"/>
      <c r="L216" s="10"/>
      <c r="M216" s="10"/>
      <c r="N216" s="10"/>
      <c r="O216" s="10"/>
      <c r="P216" s="23"/>
      <c r="Q216" s="10"/>
      <c r="R216" s="10">
        <v>290000</v>
      </c>
      <c r="S216" s="10"/>
      <c r="T216" s="10"/>
      <c r="U216" s="10"/>
      <c r="V216" s="10"/>
      <c r="W216" s="10">
        <v>290000</v>
      </c>
    </row>
    <row r="217" ht="18.75" customHeight="1" spans="1:23">
      <c r="A217" s="23"/>
      <c r="B217" s="23"/>
      <c r="C217" s="9" t="s">
        <v>656</v>
      </c>
      <c r="D217" s="23"/>
      <c r="E217" s="23"/>
      <c r="F217" s="23"/>
      <c r="G217" s="23"/>
      <c r="H217" s="23"/>
      <c r="I217" s="10">
        <v>153600</v>
      </c>
      <c r="J217" s="10">
        <v>153600</v>
      </c>
      <c r="K217" s="10">
        <v>153600</v>
      </c>
      <c r="L217" s="10"/>
      <c r="M217" s="10"/>
      <c r="N217" s="10"/>
      <c r="O217" s="10"/>
      <c r="P217" s="23"/>
      <c r="Q217" s="10"/>
      <c r="R217" s="10"/>
      <c r="S217" s="10"/>
      <c r="T217" s="10"/>
      <c r="U217" s="10"/>
      <c r="V217" s="10"/>
      <c r="W217" s="10"/>
    </row>
    <row r="218" ht="18.75" customHeight="1" spans="1:23">
      <c r="A218" s="8" t="s">
        <v>577</v>
      </c>
      <c r="B218" s="8" t="s">
        <v>696</v>
      </c>
      <c r="C218" s="9" t="s">
        <v>656</v>
      </c>
      <c r="D218" s="8" t="s">
        <v>79</v>
      </c>
      <c r="E218" s="8" t="s">
        <v>134</v>
      </c>
      <c r="F218" s="8" t="s">
        <v>135</v>
      </c>
      <c r="G218" s="8" t="s">
        <v>266</v>
      </c>
      <c r="H218" s="8" t="s">
        <v>267</v>
      </c>
      <c r="I218" s="10">
        <v>153600</v>
      </c>
      <c r="J218" s="10">
        <v>153600</v>
      </c>
      <c r="K218" s="10">
        <v>153600</v>
      </c>
      <c r="L218" s="10"/>
      <c r="M218" s="10"/>
      <c r="N218" s="10"/>
      <c r="O218" s="10"/>
      <c r="P218" s="23"/>
      <c r="Q218" s="10"/>
      <c r="R218" s="10"/>
      <c r="S218" s="10"/>
      <c r="T218" s="10"/>
      <c r="U218" s="10"/>
      <c r="V218" s="10"/>
      <c r="W218" s="10"/>
    </row>
    <row r="219" ht="18.75" customHeight="1" spans="1:23">
      <c r="A219" s="23"/>
      <c r="B219" s="23"/>
      <c r="C219" s="9" t="s">
        <v>697</v>
      </c>
      <c r="D219" s="23"/>
      <c r="E219" s="23"/>
      <c r="F219" s="23"/>
      <c r="G219" s="23"/>
      <c r="H219" s="23"/>
      <c r="I219" s="10">
        <v>3680000</v>
      </c>
      <c r="J219" s="10"/>
      <c r="K219" s="10"/>
      <c r="L219" s="10"/>
      <c r="M219" s="10"/>
      <c r="N219" s="10"/>
      <c r="O219" s="10"/>
      <c r="P219" s="23"/>
      <c r="Q219" s="10"/>
      <c r="R219" s="10">
        <v>3680000</v>
      </c>
      <c r="S219" s="10"/>
      <c r="T219" s="10"/>
      <c r="U219" s="10"/>
      <c r="V219" s="10"/>
      <c r="W219" s="10">
        <v>3680000</v>
      </c>
    </row>
    <row r="220" ht="18.75" customHeight="1" spans="1:23">
      <c r="A220" s="8" t="s">
        <v>584</v>
      </c>
      <c r="B220" s="8" t="s">
        <v>698</v>
      </c>
      <c r="C220" s="9" t="s">
        <v>697</v>
      </c>
      <c r="D220" s="8" t="s">
        <v>79</v>
      </c>
      <c r="E220" s="8" t="s">
        <v>134</v>
      </c>
      <c r="F220" s="8" t="s">
        <v>135</v>
      </c>
      <c r="G220" s="8" t="s">
        <v>281</v>
      </c>
      <c r="H220" s="8" t="s">
        <v>282</v>
      </c>
      <c r="I220" s="10">
        <v>3680000</v>
      </c>
      <c r="J220" s="10"/>
      <c r="K220" s="10"/>
      <c r="L220" s="10"/>
      <c r="M220" s="10"/>
      <c r="N220" s="10"/>
      <c r="O220" s="10"/>
      <c r="P220" s="23"/>
      <c r="Q220" s="10"/>
      <c r="R220" s="10">
        <v>3680000</v>
      </c>
      <c r="S220" s="10"/>
      <c r="T220" s="10"/>
      <c r="U220" s="10"/>
      <c r="V220" s="10"/>
      <c r="W220" s="10">
        <v>3680000</v>
      </c>
    </row>
    <row r="221" ht="18.75" customHeight="1" spans="1:23">
      <c r="A221" s="23"/>
      <c r="B221" s="23"/>
      <c r="C221" s="9" t="s">
        <v>596</v>
      </c>
      <c r="D221" s="23"/>
      <c r="E221" s="23"/>
      <c r="F221" s="23"/>
      <c r="G221" s="23"/>
      <c r="H221" s="23"/>
      <c r="I221" s="10">
        <v>34812</v>
      </c>
      <c r="J221" s="10">
        <v>34812</v>
      </c>
      <c r="K221" s="10">
        <v>34812</v>
      </c>
      <c r="L221" s="10"/>
      <c r="M221" s="10"/>
      <c r="N221" s="10"/>
      <c r="O221" s="10"/>
      <c r="P221" s="23"/>
      <c r="Q221" s="10"/>
      <c r="R221" s="10"/>
      <c r="S221" s="10"/>
      <c r="T221" s="10"/>
      <c r="U221" s="10"/>
      <c r="V221" s="10"/>
      <c r="W221" s="10"/>
    </row>
    <row r="222" ht="18.75" customHeight="1" spans="1:23">
      <c r="A222" s="8" t="s">
        <v>584</v>
      </c>
      <c r="B222" s="8" t="s">
        <v>699</v>
      </c>
      <c r="C222" s="9" t="s">
        <v>596</v>
      </c>
      <c r="D222" s="8" t="s">
        <v>79</v>
      </c>
      <c r="E222" s="8" t="s">
        <v>170</v>
      </c>
      <c r="F222" s="8" t="s">
        <v>171</v>
      </c>
      <c r="G222" s="8" t="s">
        <v>266</v>
      </c>
      <c r="H222" s="8" t="s">
        <v>267</v>
      </c>
      <c r="I222" s="10">
        <v>34812</v>
      </c>
      <c r="J222" s="10">
        <v>34812</v>
      </c>
      <c r="K222" s="10">
        <v>34812</v>
      </c>
      <c r="L222" s="10"/>
      <c r="M222" s="10"/>
      <c r="N222" s="10"/>
      <c r="O222" s="10"/>
      <c r="P222" s="23"/>
      <c r="Q222" s="10"/>
      <c r="R222" s="10"/>
      <c r="S222" s="10"/>
      <c r="T222" s="10"/>
      <c r="U222" s="10"/>
      <c r="V222" s="10"/>
      <c r="W222" s="10"/>
    </row>
    <row r="223" ht="18.75" customHeight="1" spans="1:23">
      <c r="A223" s="23"/>
      <c r="B223" s="23"/>
      <c r="C223" s="9" t="s">
        <v>632</v>
      </c>
      <c r="D223" s="23"/>
      <c r="E223" s="23"/>
      <c r="F223" s="23"/>
      <c r="G223" s="23"/>
      <c r="H223" s="23"/>
      <c r="I223" s="10">
        <v>52200</v>
      </c>
      <c r="J223" s="10">
        <v>52200</v>
      </c>
      <c r="K223" s="10">
        <v>52200</v>
      </c>
      <c r="L223" s="10"/>
      <c r="M223" s="10"/>
      <c r="N223" s="10"/>
      <c r="O223" s="10"/>
      <c r="P223" s="23"/>
      <c r="Q223" s="10"/>
      <c r="R223" s="10"/>
      <c r="S223" s="10"/>
      <c r="T223" s="10"/>
      <c r="U223" s="10"/>
      <c r="V223" s="10"/>
      <c r="W223" s="10"/>
    </row>
    <row r="224" ht="18.75" customHeight="1" spans="1:23">
      <c r="A224" s="8" t="s">
        <v>584</v>
      </c>
      <c r="B224" s="8" t="s">
        <v>700</v>
      </c>
      <c r="C224" s="9" t="s">
        <v>632</v>
      </c>
      <c r="D224" s="8" t="s">
        <v>79</v>
      </c>
      <c r="E224" s="8" t="s">
        <v>134</v>
      </c>
      <c r="F224" s="8" t="s">
        <v>135</v>
      </c>
      <c r="G224" s="8" t="s">
        <v>266</v>
      </c>
      <c r="H224" s="8" t="s">
        <v>267</v>
      </c>
      <c r="I224" s="10">
        <v>51300</v>
      </c>
      <c r="J224" s="10">
        <v>51300</v>
      </c>
      <c r="K224" s="10">
        <v>51300</v>
      </c>
      <c r="L224" s="10"/>
      <c r="M224" s="10"/>
      <c r="N224" s="10"/>
      <c r="O224" s="10"/>
      <c r="P224" s="23"/>
      <c r="Q224" s="10"/>
      <c r="R224" s="10"/>
      <c r="S224" s="10"/>
      <c r="T224" s="10"/>
      <c r="U224" s="10"/>
      <c r="V224" s="10"/>
      <c r="W224" s="10"/>
    </row>
    <row r="225" ht="18.75" customHeight="1" spans="1:23">
      <c r="A225" s="8" t="s">
        <v>584</v>
      </c>
      <c r="B225" s="8" t="s">
        <v>700</v>
      </c>
      <c r="C225" s="9" t="s">
        <v>632</v>
      </c>
      <c r="D225" s="8" t="s">
        <v>79</v>
      </c>
      <c r="E225" s="8" t="s">
        <v>134</v>
      </c>
      <c r="F225" s="8" t="s">
        <v>135</v>
      </c>
      <c r="G225" s="8" t="s">
        <v>266</v>
      </c>
      <c r="H225" s="8" t="s">
        <v>267</v>
      </c>
      <c r="I225" s="10">
        <v>900</v>
      </c>
      <c r="J225" s="10">
        <v>900</v>
      </c>
      <c r="K225" s="10">
        <v>900</v>
      </c>
      <c r="L225" s="10"/>
      <c r="M225" s="10"/>
      <c r="N225" s="10"/>
      <c r="O225" s="10"/>
      <c r="P225" s="23"/>
      <c r="Q225" s="10"/>
      <c r="R225" s="10"/>
      <c r="S225" s="10"/>
      <c r="T225" s="10"/>
      <c r="U225" s="10"/>
      <c r="V225" s="10"/>
      <c r="W225" s="10"/>
    </row>
    <row r="226" ht="18.75" customHeight="1" spans="1:23">
      <c r="A226" s="23"/>
      <c r="B226" s="23"/>
      <c r="C226" s="9" t="s">
        <v>634</v>
      </c>
      <c r="D226" s="23"/>
      <c r="E226" s="23"/>
      <c r="F226" s="23"/>
      <c r="G226" s="23"/>
      <c r="H226" s="23"/>
      <c r="I226" s="10">
        <v>38740.8</v>
      </c>
      <c r="J226" s="10">
        <v>38740.8</v>
      </c>
      <c r="K226" s="10">
        <v>38740.8</v>
      </c>
      <c r="L226" s="10"/>
      <c r="M226" s="10"/>
      <c r="N226" s="10"/>
      <c r="O226" s="10"/>
      <c r="P226" s="23"/>
      <c r="Q226" s="10"/>
      <c r="R226" s="10"/>
      <c r="S226" s="10"/>
      <c r="T226" s="10"/>
      <c r="U226" s="10"/>
      <c r="V226" s="10"/>
      <c r="W226" s="10"/>
    </row>
    <row r="227" ht="18.75" customHeight="1" spans="1:23">
      <c r="A227" s="8" t="s">
        <v>584</v>
      </c>
      <c r="B227" s="8" t="s">
        <v>701</v>
      </c>
      <c r="C227" s="9" t="s">
        <v>634</v>
      </c>
      <c r="D227" s="8" t="s">
        <v>79</v>
      </c>
      <c r="E227" s="8" t="s">
        <v>134</v>
      </c>
      <c r="F227" s="8" t="s">
        <v>135</v>
      </c>
      <c r="G227" s="8" t="s">
        <v>281</v>
      </c>
      <c r="H227" s="8" t="s">
        <v>282</v>
      </c>
      <c r="I227" s="10">
        <v>28876.8</v>
      </c>
      <c r="J227" s="10">
        <v>28876.8</v>
      </c>
      <c r="K227" s="10">
        <v>28876.8</v>
      </c>
      <c r="L227" s="10"/>
      <c r="M227" s="10"/>
      <c r="N227" s="10"/>
      <c r="O227" s="10"/>
      <c r="P227" s="23"/>
      <c r="Q227" s="10"/>
      <c r="R227" s="10"/>
      <c r="S227" s="10"/>
      <c r="T227" s="10"/>
      <c r="U227" s="10"/>
      <c r="V227" s="10"/>
      <c r="W227" s="10"/>
    </row>
    <row r="228" ht="18.75" customHeight="1" spans="1:23">
      <c r="A228" s="8" t="s">
        <v>584</v>
      </c>
      <c r="B228" s="8" t="s">
        <v>701</v>
      </c>
      <c r="C228" s="9" t="s">
        <v>634</v>
      </c>
      <c r="D228" s="8" t="s">
        <v>79</v>
      </c>
      <c r="E228" s="8" t="s">
        <v>134</v>
      </c>
      <c r="F228" s="8" t="s">
        <v>135</v>
      </c>
      <c r="G228" s="8" t="s">
        <v>281</v>
      </c>
      <c r="H228" s="8" t="s">
        <v>282</v>
      </c>
      <c r="I228" s="10">
        <v>8856</v>
      </c>
      <c r="J228" s="10">
        <v>8856</v>
      </c>
      <c r="K228" s="10">
        <v>8856</v>
      </c>
      <c r="L228" s="10"/>
      <c r="M228" s="10"/>
      <c r="N228" s="10"/>
      <c r="O228" s="10"/>
      <c r="P228" s="23"/>
      <c r="Q228" s="10"/>
      <c r="R228" s="10"/>
      <c r="S228" s="10"/>
      <c r="T228" s="10"/>
      <c r="U228" s="10"/>
      <c r="V228" s="10"/>
      <c r="W228" s="10"/>
    </row>
    <row r="229" ht="18.75" customHeight="1" spans="1:23">
      <c r="A229" s="8" t="s">
        <v>584</v>
      </c>
      <c r="B229" s="8" t="s">
        <v>701</v>
      </c>
      <c r="C229" s="9" t="s">
        <v>634</v>
      </c>
      <c r="D229" s="8" t="s">
        <v>79</v>
      </c>
      <c r="E229" s="8" t="s">
        <v>144</v>
      </c>
      <c r="F229" s="8" t="s">
        <v>145</v>
      </c>
      <c r="G229" s="8" t="s">
        <v>281</v>
      </c>
      <c r="H229" s="8" t="s">
        <v>282</v>
      </c>
      <c r="I229" s="10">
        <v>1008</v>
      </c>
      <c r="J229" s="10">
        <v>1008</v>
      </c>
      <c r="K229" s="10">
        <v>1008</v>
      </c>
      <c r="L229" s="10"/>
      <c r="M229" s="10"/>
      <c r="N229" s="10"/>
      <c r="O229" s="10"/>
      <c r="P229" s="23"/>
      <c r="Q229" s="10"/>
      <c r="R229" s="10"/>
      <c r="S229" s="10"/>
      <c r="T229" s="10"/>
      <c r="U229" s="10"/>
      <c r="V229" s="10"/>
      <c r="W229" s="10"/>
    </row>
    <row r="230" ht="18.75" customHeight="1" spans="1:23">
      <c r="A230" s="23"/>
      <c r="B230" s="23"/>
      <c r="C230" s="9" t="s">
        <v>576</v>
      </c>
      <c r="D230" s="23"/>
      <c r="E230" s="23"/>
      <c r="F230" s="23"/>
      <c r="G230" s="23"/>
      <c r="H230" s="23"/>
      <c r="I230" s="10">
        <v>900000</v>
      </c>
      <c r="J230" s="10"/>
      <c r="K230" s="10"/>
      <c r="L230" s="10"/>
      <c r="M230" s="10"/>
      <c r="N230" s="10"/>
      <c r="O230" s="10"/>
      <c r="P230" s="23"/>
      <c r="Q230" s="10"/>
      <c r="R230" s="10">
        <v>900000</v>
      </c>
      <c r="S230" s="10"/>
      <c r="T230" s="10"/>
      <c r="U230" s="10"/>
      <c r="V230" s="10"/>
      <c r="W230" s="10">
        <v>900000</v>
      </c>
    </row>
    <row r="231" ht="18.75" customHeight="1" spans="1:23">
      <c r="A231" s="8" t="s">
        <v>584</v>
      </c>
      <c r="B231" s="8" t="s">
        <v>702</v>
      </c>
      <c r="C231" s="9" t="s">
        <v>576</v>
      </c>
      <c r="D231" s="8" t="s">
        <v>81</v>
      </c>
      <c r="E231" s="8" t="s">
        <v>134</v>
      </c>
      <c r="F231" s="8" t="s">
        <v>135</v>
      </c>
      <c r="G231" s="8" t="s">
        <v>281</v>
      </c>
      <c r="H231" s="8" t="s">
        <v>282</v>
      </c>
      <c r="I231" s="10">
        <v>100000</v>
      </c>
      <c r="J231" s="10"/>
      <c r="K231" s="10"/>
      <c r="L231" s="10"/>
      <c r="M231" s="10"/>
      <c r="N231" s="10"/>
      <c r="O231" s="10"/>
      <c r="P231" s="23"/>
      <c r="Q231" s="10"/>
      <c r="R231" s="10">
        <v>100000</v>
      </c>
      <c r="S231" s="10"/>
      <c r="T231" s="10"/>
      <c r="U231" s="10"/>
      <c r="V231" s="10"/>
      <c r="W231" s="10">
        <v>100000</v>
      </c>
    </row>
    <row r="232" ht="18.75" customHeight="1" spans="1:23">
      <c r="A232" s="8" t="s">
        <v>584</v>
      </c>
      <c r="B232" s="8" t="s">
        <v>702</v>
      </c>
      <c r="C232" s="9" t="s">
        <v>576</v>
      </c>
      <c r="D232" s="8" t="s">
        <v>81</v>
      </c>
      <c r="E232" s="8" t="s">
        <v>134</v>
      </c>
      <c r="F232" s="8" t="s">
        <v>135</v>
      </c>
      <c r="G232" s="8" t="s">
        <v>281</v>
      </c>
      <c r="H232" s="8" t="s">
        <v>282</v>
      </c>
      <c r="I232" s="10">
        <v>120000</v>
      </c>
      <c r="J232" s="10"/>
      <c r="K232" s="10"/>
      <c r="L232" s="10"/>
      <c r="M232" s="10"/>
      <c r="N232" s="10"/>
      <c r="O232" s="10"/>
      <c r="P232" s="23"/>
      <c r="Q232" s="10"/>
      <c r="R232" s="10">
        <v>120000</v>
      </c>
      <c r="S232" s="10"/>
      <c r="T232" s="10"/>
      <c r="U232" s="10"/>
      <c r="V232" s="10"/>
      <c r="W232" s="10">
        <v>120000</v>
      </c>
    </row>
    <row r="233" ht="18.75" customHeight="1" spans="1:23">
      <c r="A233" s="8" t="s">
        <v>584</v>
      </c>
      <c r="B233" s="8" t="s">
        <v>702</v>
      </c>
      <c r="C233" s="9" t="s">
        <v>576</v>
      </c>
      <c r="D233" s="8" t="s">
        <v>81</v>
      </c>
      <c r="E233" s="8" t="s">
        <v>134</v>
      </c>
      <c r="F233" s="8" t="s">
        <v>135</v>
      </c>
      <c r="G233" s="8" t="s">
        <v>289</v>
      </c>
      <c r="H233" s="8" t="s">
        <v>290</v>
      </c>
      <c r="I233" s="10">
        <v>680000</v>
      </c>
      <c r="J233" s="10"/>
      <c r="K233" s="10"/>
      <c r="L233" s="10"/>
      <c r="M233" s="10"/>
      <c r="N233" s="10"/>
      <c r="O233" s="10"/>
      <c r="P233" s="23"/>
      <c r="Q233" s="10"/>
      <c r="R233" s="10">
        <v>680000</v>
      </c>
      <c r="S233" s="10"/>
      <c r="T233" s="10"/>
      <c r="U233" s="10"/>
      <c r="V233" s="10"/>
      <c r="W233" s="10">
        <v>680000</v>
      </c>
    </row>
    <row r="234" ht="18.75" customHeight="1" spans="1:23">
      <c r="A234" s="23"/>
      <c r="B234" s="23"/>
      <c r="C234" s="9" t="s">
        <v>656</v>
      </c>
      <c r="D234" s="23"/>
      <c r="E234" s="23"/>
      <c r="F234" s="23"/>
      <c r="G234" s="23"/>
      <c r="H234" s="23"/>
      <c r="I234" s="10">
        <v>134400</v>
      </c>
      <c r="J234" s="10">
        <v>134400</v>
      </c>
      <c r="K234" s="10">
        <v>134400</v>
      </c>
      <c r="L234" s="10"/>
      <c r="M234" s="10"/>
      <c r="N234" s="10"/>
      <c r="O234" s="10"/>
      <c r="P234" s="23"/>
      <c r="Q234" s="10"/>
      <c r="R234" s="10"/>
      <c r="S234" s="10"/>
      <c r="T234" s="10"/>
      <c r="U234" s="10"/>
      <c r="V234" s="10"/>
      <c r="W234" s="10"/>
    </row>
    <row r="235" ht="18.75" customHeight="1" spans="1:23">
      <c r="A235" s="8" t="s">
        <v>584</v>
      </c>
      <c r="B235" s="8" t="s">
        <v>703</v>
      </c>
      <c r="C235" s="9" t="s">
        <v>656</v>
      </c>
      <c r="D235" s="8" t="s">
        <v>81</v>
      </c>
      <c r="E235" s="8" t="s">
        <v>134</v>
      </c>
      <c r="F235" s="8" t="s">
        <v>135</v>
      </c>
      <c r="G235" s="8" t="s">
        <v>266</v>
      </c>
      <c r="H235" s="8" t="s">
        <v>267</v>
      </c>
      <c r="I235" s="10">
        <v>134400</v>
      </c>
      <c r="J235" s="10">
        <v>134400</v>
      </c>
      <c r="K235" s="10">
        <v>134400</v>
      </c>
      <c r="L235" s="10"/>
      <c r="M235" s="10"/>
      <c r="N235" s="10"/>
      <c r="O235" s="10"/>
      <c r="P235" s="23"/>
      <c r="Q235" s="10"/>
      <c r="R235" s="10"/>
      <c r="S235" s="10"/>
      <c r="T235" s="10"/>
      <c r="U235" s="10"/>
      <c r="V235" s="10"/>
      <c r="W235" s="10"/>
    </row>
    <row r="236" ht="18.75" customHeight="1" spans="1:23">
      <c r="A236" s="23"/>
      <c r="B236" s="23"/>
      <c r="C236" s="9" t="s">
        <v>697</v>
      </c>
      <c r="D236" s="23"/>
      <c r="E236" s="23"/>
      <c r="F236" s="23"/>
      <c r="G236" s="23"/>
      <c r="H236" s="23"/>
      <c r="I236" s="10">
        <v>1229000</v>
      </c>
      <c r="J236" s="10"/>
      <c r="K236" s="10"/>
      <c r="L236" s="10"/>
      <c r="M236" s="10"/>
      <c r="N236" s="10"/>
      <c r="O236" s="10"/>
      <c r="P236" s="23"/>
      <c r="Q236" s="10"/>
      <c r="R236" s="10">
        <v>1229000</v>
      </c>
      <c r="S236" s="10"/>
      <c r="T236" s="10"/>
      <c r="U236" s="10"/>
      <c r="V236" s="10"/>
      <c r="W236" s="10">
        <v>1229000</v>
      </c>
    </row>
    <row r="237" ht="18.75" customHeight="1" spans="1:23">
      <c r="A237" s="8" t="s">
        <v>577</v>
      </c>
      <c r="B237" s="8" t="s">
        <v>704</v>
      </c>
      <c r="C237" s="9" t="s">
        <v>697</v>
      </c>
      <c r="D237" s="8" t="s">
        <v>81</v>
      </c>
      <c r="E237" s="8" t="s">
        <v>134</v>
      </c>
      <c r="F237" s="8" t="s">
        <v>135</v>
      </c>
      <c r="G237" s="8" t="s">
        <v>281</v>
      </c>
      <c r="H237" s="8" t="s">
        <v>282</v>
      </c>
      <c r="I237" s="10">
        <v>1229000</v>
      </c>
      <c r="J237" s="10"/>
      <c r="K237" s="10"/>
      <c r="L237" s="10"/>
      <c r="M237" s="10"/>
      <c r="N237" s="10"/>
      <c r="O237" s="10"/>
      <c r="P237" s="23"/>
      <c r="Q237" s="10"/>
      <c r="R237" s="10">
        <v>1229000</v>
      </c>
      <c r="S237" s="10"/>
      <c r="T237" s="10"/>
      <c r="U237" s="10"/>
      <c r="V237" s="10"/>
      <c r="W237" s="10">
        <v>1229000</v>
      </c>
    </row>
    <row r="238" ht="18.75" customHeight="1" spans="1:23">
      <c r="A238" s="23"/>
      <c r="B238" s="23"/>
      <c r="C238" s="9" t="s">
        <v>596</v>
      </c>
      <c r="D238" s="23"/>
      <c r="E238" s="23"/>
      <c r="F238" s="23"/>
      <c r="G238" s="23"/>
      <c r="H238" s="23"/>
      <c r="I238" s="10">
        <v>91752</v>
      </c>
      <c r="J238" s="10">
        <v>91752</v>
      </c>
      <c r="K238" s="10">
        <v>91752</v>
      </c>
      <c r="L238" s="10"/>
      <c r="M238" s="10"/>
      <c r="N238" s="10"/>
      <c r="O238" s="10"/>
      <c r="P238" s="23"/>
      <c r="Q238" s="10"/>
      <c r="R238" s="10"/>
      <c r="S238" s="10"/>
      <c r="T238" s="10"/>
      <c r="U238" s="10"/>
      <c r="V238" s="10"/>
      <c r="W238" s="10"/>
    </row>
    <row r="239" ht="18.75" customHeight="1" spans="1:23">
      <c r="A239" s="8" t="s">
        <v>584</v>
      </c>
      <c r="B239" s="8" t="s">
        <v>705</v>
      </c>
      <c r="C239" s="9" t="s">
        <v>596</v>
      </c>
      <c r="D239" s="8" t="s">
        <v>81</v>
      </c>
      <c r="E239" s="8" t="s">
        <v>170</v>
      </c>
      <c r="F239" s="8" t="s">
        <v>171</v>
      </c>
      <c r="G239" s="8" t="s">
        <v>266</v>
      </c>
      <c r="H239" s="8" t="s">
        <v>267</v>
      </c>
      <c r="I239" s="10">
        <v>91752</v>
      </c>
      <c r="J239" s="10">
        <v>91752</v>
      </c>
      <c r="K239" s="10">
        <v>91752</v>
      </c>
      <c r="L239" s="10"/>
      <c r="M239" s="10"/>
      <c r="N239" s="10"/>
      <c r="O239" s="10"/>
      <c r="P239" s="23"/>
      <c r="Q239" s="10"/>
      <c r="R239" s="10"/>
      <c r="S239" s="10"/>
      <c r="T239" s="10"/>
      <c r="U239" s="10"/>
      <c r="V239" s="10"/>
      <c r="W239" s="10"/>
    </row>
    <row r="240" ht="18.75" customHeight="1" spans="1:23">
      <c r="A240" s="23"/>
      <c r="B240" s="23"/>
      <c r="C240" s="9" t="s">
        <v>632</v>
      </c>
      <c r="D240" s="23"/>
      <c r="E240" s="23"/>
      <c r="F240" s="23"/>
      <c r="G240" s="23"/>
      <c r="H240" s="23"/>
      <c r="I240" s="10">
        <v>47250</v>
      </c>
      <c r="J240" s="10">
        <v>47250</v>
      </c>
      <c r="K240" s="10">
        <v>47250</v>
      </c>
      <c r="L240" s="10"/>
      <c r="M240" s="10"/>
      <c r="N240" s="10"/>
      <c r="O240" s="10"/>
      <c r="P240" s="23"/>
      <c r="Q240" s="10"/>
      <c r="R240" s="10"/>
      <c r="S240" s="10"/>
      <c r="T240" s="10"/>
      <c r="U240" s="10"/>
      <c r="V240" s="10"/>
      <c r="W240" s="10"/>
    </row>
    <row r="241" ht="18.75" customHeight="1" spans="1:23">
      <c r="A241" s="8" t="s">
        <v>584</v>
      </c>
      <c r="B241" s="8" t="s">
        <v>706</v>
      </c>
      <c r="C241" s="9" t="s">
        <v>632</v>
      </c>
      <c r="D241" s="8" t="s">
        <v>81</v>
      </c>
      <c r="E241" s="8" t="s">
        <v>134</v>
      </c>
      <c r="F241" s="8" t="s">
        <v>135</v>
      </c>
      <c r="G241" s="8" t="s">
        <v>266</v>
      </c>
      <c r="H241" s="8" t="s">
        <v>267</v>
      </c>
      <c r="I241" s="10">
        <v>46800</v>
      </c>
      <c r="J241" s="10">
        <v>46800</v>
      </c>
      <c r="K241" s="10">
        <v>46800</v>
      </c>
      <c r="L241" s="10"/>
      <c r="M241" s="10"/>
      <c r="N241" s="10"/>
      <c r="O241" s="10"/>
      <c r="P241" s="23"/>
      <c r="Q241" s="10"/>
      <c r="R241" s="10"/>
      <c r="S241" s="10"/>
      <c r="T241" s="10"/>
      <c r="U241" s="10"/>
      <c r="V241" s="10"/>
      <c r="W241" s="10"/>
    </row>
    <row r="242" ht="18.75" customHeight="1" spans="1:23">
      <c r="A242" s="8" t="s">
        <v>584</v>
      </c>
      <c r="B242" s="8" t="s">
        <v>706</v>
      </c>
      <c r="C242" s="9" t="s">
        <v>632</v>
      </c>
      <c r="D242" s="8" t="s">
        <v>81</v>
      </c>
      <c r="E242" s="8" t="s">
        <v>134</v>
      </c>
      <c r="F242" s="8" t="s">
        <v>135</v>
      </c>
      <c r="G242" s="8" t="s">
        <v>266</v>
      </c>
      <c r="H242" s="8" t="s">
        <v>267</v>
      </c>
      <c r="I242" s="10">
        <v>450</v>
      </c>
      <c r="J242" s="10">
        <v>450</v>
      </c>
      <c r="K242" s="10">
        <v>450</v>
      </c>
      <c r="L242" s="10"/>
      <c r="M242" s="10"/>
      <c r="N242" s="10"/>
      <c r="O242" s="10"/>
      <c r="P242" s="23"/>
      <c r="Q242" s="10"/>
      <c r="R242" s="10"/>
      <c r="S242" s="10"/>
      <c r="T242" s="10"/>
      <c r="U242" s="10"/>
      <c r="V242" s="10"/>
      <c r="W242" s="10"/>
    </row>
    <row r="243" ht="18.75" customHeight="1" spans="1:23">
      <c r="A243" s="23"/>
      <c r="B243" s="23"/>
      <c r="C243" s="9" t="s">
        <v>634</v>
      </c>
      <c r="D243" s="23"/>
      <c r="E243" s="23"/>
      <c r="F243" s="23"/>
      <c r="G243" s="23"/>
      <c r="H243" s="23"/>
      <c r="I243" s="10">
        <v>36666.72</v>
      </c>
      <c r="J243" s="10">
        <v>36666.72</v>
      </c>
      <c r="K243" s="10">
        <v>36666.72</v>
      </c>
      <c r="L243" s="10"/>
      <c r="M243" s="10"/>
      <c r="N243" s="10"/>
      <c r="O243" s="10"/>
      <c r="P243" s="23"/>
      <c r="Q243" s="10"/>
      <c r="R243" s="10"/>
      <c r="S243" s="10"/>
      <c r="T243" s="10"/>
      <c r="U243" s="10"/>
      <c r="V243" s="10"/>
      <c r="W243" s="10"/>
    </row>
    <row r="244" ht="18.75" customHeight="1" spans="1:23">
      <c r="A244" s="8" t="s">
        <v>584</v>
      </c>
      <c r="B244" s="8" t="s">
        <v>707</v>
      </c>
      <c r="C244" s="9" t="s">
        <v>634</v>
      </c>
      <c r="D244" s="8" t="s">
        <v>81</v>
      </c>
      <c r="E244" s="8" t="s">
        <v>134</v>
      </c>
      <c r="F244" s="8" t="s">
        <v>135</v>
      </c>
      <c r="G244" s="8" t="s">
        <v>281</v>
      </c>
      <c r="H244" s="8" t="s">
        <v>282</v>
      </c>
      <c r="I244" s="10">
        <v>27342.72</v>
      </c>
      <c r="J244" s="10">
        <v>27342.72</v>
      </c>
      <c r="K244" s="10">
        <v>27342.72</v>
      </c>
      <c r="L244" s="10"/>
      <c r="M244" s="10"/>
      <c r="N244" s="10"/>
      <c r="O244" s="10"/>
      <c r="P244" s="23"/>
      <c r="Q244" s="10"/>
      <c r="R244" s="10"/>
      <c r="S244" s="10"/>
      <c r="T244" s="10"/>
      <c r="U244" s="10"/>
      <c r="V244" s="10"/>
      <c r="W244" s="10"/>
    </row>
    <row r="245" ht="18.75" customHeight="1" spans="1:23">
      <c r="A245" s="8" t="s">
        <v>584</v>
      </c>
      <c r="B245" s="8" t="s">
        <v>707</v>
      </c>
      <c r="C245" s="9" t="s">
        <v>634</v>
      </c>
      <c r="D245" s="8" t="s">
        <v>81</v>
      </c>
      <c r="E245" s="8" t="s">
        <v>134</v>
      </c>
      <c r="F245" s="8" t="s">
        <v>135</v>
      </c>
      <c r="G245" s="8" t="s">
        <v>281</v>
      </c>
      <c r="H245" s="8" t="s">
        <v>282</v>
      </c>
      <c r="I245" s="10">
        <v>8316</v>
      </c>
      <c r="J245" s="10">
        <v>8316</v>
      </c>
      <c r="K245" s="10">
        <v>8316</v>
      </c>
      <c r="L245" s="10"/>
      <c r="M245" s="10"/>
      <c r="N245" s="10"/>
      <c r="O245" s="10"/>
      <c r="P245" s="23"/>
      <c r="Q245" s="10"/>
      <c r="R245" s="10"/>
      <c r="S245" s="10"/>
      <c r="T245" s="10"/>
      <c r="U245" s="10"/>
      <c r="V245" s="10"/>
      <c r="W245" s="10"/>
    </row>
    <row r="246" ht="18.75" customHeight="1" spans="1:23">
      <c r="A246" s="8" t="s">
        <v>584</v>
      </c>
      <c r="B246" s="8" t="s">
        <v>707</v>
      </c>
      <c r="C246" s="9" t="s">
        <v>634</v>
      </c>
      <c r="D246" s="8" t="s">
        <v>81</v>
      </c>
      <c r="E246" s="8" t="s">
        <v>144</v>
      </c>
      <c r="F246" s="8" t="s">
        <v>145</v>
      </c>
      <c r="G246" s="8" t="s">
        <v>281</v>
      </c>
      <c r="H246" s="8" t="s">
        <v>282</v>
      </c>
      <c r="I246" s="10">
        <v>1008</v>
      </c>
      <c r="J246" s="10">
        <v>1008</v>
      </c>
      <c r="K246" s="10">
        <v>1008</v>
      </c>
      <c r="L246" s="10"/>
      <c r="M246" s="10"/>
      <c r="N246" s="10"/>
      <c r="O246" s="10"/>
      <c r="P246" s="23"/>
      <c r="Q246" s="10"/>
      <c r="R246" s="10"/>
      <c r="S246" s="10"/>
      <c r="T246" s="10"/>
      <c r="U246" s="10"/>
      <c r="V246" s="10"/>
      <c r="W246" s="10"/>
    </row>
    <row r="247" ht="18.75" customHeight="1" spans="1:23">
      <c r="A247" s="23"/>
      <c r="B247" s="23"/>
      <c r="C247" s="9" t="s">
        <v>576</v>
      </c>
      <c r="D247" s="23"/>
      <c r="E247" s="23"/>
      <c r="F247" s="23"/>
      <c r="G247" s="23"/>
      <c r="H247" s="23"/>
      <c r="I247" s="10">
        <v>250000</v>
      </c>
      <c r="J247" s="10"/>
      <c r="K247" s="10"/>
      <c r="L247" s="10"/>
      <c r="M247" s="10"/>
      <c r="N247" s="10"/>
      <c r="O247" s="10"/>
      <c r="P247" s="23"/>
      <c r="Q247" s="10"/>
      <c r="R247" s="10">
        <v>250000</v>
      </c>
      <c r="S247" s="10"/>
      <c r="T247" s="10"/>
      <c r="U247" s="10"/>
      <c r="V247" s="10"/>
      <c r="W247" s="10">
        <v>250000</v>
      </c>
    </row>
    <row r="248" ht="18.75" customHeight="1" spans="1:23">
      <c r="A248" s="8" t="s">
        <v>577</v>
      </c>
      <c r="B248" s="8" t="s">
        <v>708</v>
      </c>
      <c r="C248" s="9" t="s">
        <v>576</v>
      </c>
      <c r="D248" s="8" t="s">
        <v>83</v>
      </c>
      <c r="E248" s="8" t="s">
        <v>132</v>
      </c>
      <c r="F248" s="8" t="s">
        <v>133</v>
      </c>
      <c r="G248" s="8" t="s">
        <v>281</v>
      </c>
      <c r="H248" s="8" t="s">
        <v>282</v>
      </c>
      <c r="I248" s="10">
        <v>225000</v>
      </c>
      <c r="J248" s="10"/>
      <c r="K248" s="10"/>
      <c r="L248" s="10"/>
      <c r="M248" s="10"/>
      <c r="N248" s="10"/>
      <c r="O248" s="10"/>
      <c r="P248" s="23"/>
      <c r="Q248" s="10"/>
      <c r="R248" s="10">
        <v>225000</v>
      </c>
      <c r="S248" s="10"/>
      <c r="T248" s="10"/>
      <c r="U248" s="10"/>
      <c r="V248" s="10"/>
      <c r="W248" s="10">
        <v>225000</v>
      </c>
    </row>
    <row r="249" ht="18.75" customHeight="1" spans="1:23">
      <c r="A249" s="8" t="s">
        <v>577</v>
      </c>
      <c r="B249" s="8" t="s">
        <v>708</v>
      </c>
      <c r="C249" s="9" t="s">
        <v>576</v>
      </c>
      <c r="D249" s="8" t="s">
        <v>83</v>
      </c>
      <c r="E249" s="8" t="s">
        <v>132</v>
      </c>
      <c r="F249" s="8" t="s">
        <v>133</v>
      </c>
      <c r="G249" s="8" t="s">
        <v>291</v>
      </c>
      <c r="H249" s="8" t="s">
        <v>292</v>
      </c>
      <c r="I249" s="10">
        <v>25000</v>
      </c>
      <c r="J249" s="10"/>
      <c r="K249" s="10"/>
      <c r="L249" s="10"/>
      <c r="M249" s="10"/>
      <c r="N249" s="10"/>
      <c r="O249" s="10"/>
      <c r="P249" s="23"/>
      <c r="Q249" s="10"/>
      <c r="R249" s="10">
        <v>25000</v>
      </c>
      <c r="S249" s="10"/>
      <c r="T249" s="10"/>
      <c r="U249" s="10"/>
      <c r="V249" s="10"/>
      <c r="W249" s="10">
        <v>25000</v>
      </c>
    </row>
    <row r="250" ht="18.75" customHeight="1" spans="1:23">
      <c r="A250" s="23"/>
      <c r="B250" s="23"/>
      <c r="C250" s="9" t="s">
        <v>581</v>
      </c>
      <c r="D250" s="23"/>
      <c r="E250" s="23"/>
      <c r="F250" s="23"/>
      <c r="G250" s="23"/>
      <c r="H250" s="23"/>
      <c r="I250" s="10">
        <v>24000</v>
      </c>
      <c r="J250" s="10">
        <v>24000</v>
      </c>
      <c r="K250" s="10">
        <v>24000</v>
      </c>
      <c r="L250" s="10"/>
      <c r="M250" s="10"/>
      <c r="N250" s="10"/>
      <c r="O250" s="10"/>
      <c r="P250" s="23"/>
      <c r="Q250" s="10"/>
      <c r="R250" s="10"/>
      <c r="S250" s="10"/>
      <c r="T250" s="10"/>
      <c r="U250" s="10"/>
      <c r="V250" s="10"/>
      <c r="W250" s="10"/>
    </row>
    <row r="251" ht="18.75" customHeight="1" spans="1:23">
      <c r="A251" s="8" t="s">
        <v>577</v>
      </c>
      <c r="B251" s="8" t="s">
        <v>709</v>
      </c>
      <c r="C251" s="9" t="s">
        <v>581</v>
      </c>
      <c r="D251" s="8" t="s">
        <v>83</v>
      </c>
      <c r="E251" s="8" t="s">
        <v>130</v>
      </c>
      <c r="F251" s="8" t="s">
        <v>131</v>
      </c>
      <c r="G251" s="8" t="s">
        <v>289</v>
      </c>
      <c r="H251" s="8" t="s">
        <v>290</v>
      </c>
      <c r="I251" s="10">
        <v>24000</v>
      </c>
      <c r="J251" s="10">
        <v>24000</v>
      </c>
      <c r="K251" s="10">
        <v>24000</v>
      </c>
      <c r="L251" s="10"/>
      <c r="M251" s="10"/>
      <c r="N251" s="10"/>
      <c r="O251" s="10"/>
      <c r="P251" s="23"/>
      <c r="Q251" s="10"/>
      <c r="R251" s="10"/>
      <c r="S251" s="10"/>
      <c r="T251" s="10"/>
      <c r="U251" s="10"/>
      <c r="V251" s="10"/>
      <c r="W251" s="10"/>
    </row>
    <row r="252" ht="18.75" customHeight="1" spans="1:23">
      <c r="A252" s="23"/>
      <c r="B252" s="23"/>
      <c r="C252" s="9" t="s">
        <v>592</v>
      </c>
      <c r="D252" s="23"/>
      <c r="E252" s="23"/>
      <c r="F252" s="23"/>
      <c r="G252" s="23"/>
      <c r="H252" s="23"/>
      <c r="I252" s="10">
        <v>1584</v>
      </c>
      <c r="J252" s="10">
        <v>1584</v>
      </c>
      <c r="K252" s="10">
        <v>1584</v>
      </c>
      <c r="L252" s="10"/>
      <c r="M252" s="10"/>
      <c r="N252" s="10"/>
      <c r="O252" s="10"/>
      <c r="P252" s="23"/>
      <c r="Q252" s="10"/>
      <c r="R252" s="10"/>
      <c r="S252" s="10"/>
      <c r="T252" s="10"/>
      <c r="U252" s="10"/>
      <c r="V252" s="10"/>
      <c r="W252" s="10"/>
    </row>
    <row r="253" ht="18.75" customHeight="1" spans="1:23">
      <c r="A253" s="8" t="s">
        <v>584</v>
      </c>
      <c r="B253" s="8" t="s">
        <v>710</v>
      </c>
      <c r="C253" s="9" t="s">
        <v>592</v>
      </c>
      <c r="D253" s="8" t="s">
        <v>83</v>
      </c>
      <c r="E253" s="8" t="s">
        <v>130</v>
      </c>
      <c r="F253" s="8" t="s">
        <v>131</v>
      </c>
      <c r="G253" s="8" t="s">
        <v>266</v>
      </c>
      <c r="H253" s="8" t="s">
        <v>267</v>
      </c>
      <c r="I253" s="10">
        <v>1584</v>
      </c>
      <c r="J253" s="10">
        <v>1584</v>
      </c>
      <c r="K253" s="10">
        <v>1584</v>
      </c>
      <c r="L253" s="10"/>
      <c r="M253" s="10"/>
      <c r="N253" s="10"/>
      <c r="O253" s="10"/>
      <c r="P253" s="23"/>
      <c r="Q253" s="10"/>
      <c r="R253" s="10"/>
      <c r="S253" s="10"/>
      <c r="T253" s="10"/>
      <c r="U253" s="10"/>
      <c r="V253" s="10"/>
      <c r="W253" s="10"/>
    </row>
    <row r="254" ht="18.75" customHeight="1" spans="1:23">
      <c r="A254" s="23"/>
      <c r="B254" s="23"/>
      <c r="C254" s="9" t="s">
        <v>594</v>
      </c>
      <c r="D254" s="23"/>
      <c r="E254" s="23"/>
      <c r="F254" s="23"/>
      <c r="G254" s="23"/>
      <c r="H254" s="23"/>
      <c r="I254" s="10">
        <v>512000</v>
      </c>
      <c r="J254" s="10">
        <v>512000</v>
      </c>
      <c r="K254" s="10">
        <v>512000</v>
      </c>
      <c r="L254" s="10"/>
      <c r="M254" s="10"/>
      <c r="N254" s="10"/>
      <c r="O254" s="10"/>
      <c r="P254" s="23"/>
      <c r="Q254" s="10"/>
      <c r="R254" s="10"/>
      <c r="S254" s="10"/>
      <c r="T254" s="10"/>
      <c r="U254" s="10"/>
      <c r="V254" s="10"/>
      <c r="W254" s="10"/>
    </row>
    <row r="255" ht="18.75" customHeight="1" spans="1:23">
      <c r="A255" s="8" t="s">
        <v>577</v>
      </c>
      <c r="B255" s="8" t="s">
        <v>711</v>
      </c>
      <c r="C255" s="9" t="s">
        <v>594</v>
      </c>
      <c r="D255" s="8" t="s">
        <v>83</v>
      </c>
      <c r="E255" s="8" t="s">
        <v>130</v>
      </c>
      <c r="F255" s="8" t="s">
        <v>131</v>
      </c>
      <c r="G255" s="8" t="s">
        <v>281</v>
      </c>
      <c r="H255" s="8" t="s">
        <v>282</v>
      </c>
      <c r="I255" s="10">
        <v>120000</v>
      </c>
      <c r="J255" s="10">
        <v>120000</v>
      </c>
      <c r="K255" s="10">
        <v>120000</v>
      </c>
      <c r="L255" s="10"/>
      <c r="M255" s="10"/>
      <c r="N255" s="10"/>
      <c r="O255" s="10"/>
      <c r="P255" s="23"/>
      <c r="Q255" s="10"/>
      <c r="R255" s="10"/>
      <c r="S255" s="10"/>
      <c r="T255" s="10"/>
      <c r="U255" s="10"/>
      <c r="V255" s="10"/>
      <c r="W255" s="10"/>
    </row>
    <row r="256" ht="18.75" customHeight="1" spans="1:23">
      <c r="A256" s="8" t="s">
        <v>577</v>
      </c>
      <c r="B256" s="8" t="s">
        <v>711</v>
      </c>
      <c r="C256" s="9" t="s">
        <v>594</v>
      </c>
      <c r="D256" s="8" t="s">
        <v>83</v>
      </c>
      <c r="E256" s="8" t="s">
        <v>130</v>
      </c>
      <c r="F256" s="8" t="s">
        <v>131</v>
      </c>
      <c r="G256" s="8" t="s">
        <v>712</v>
      </c>
      <c r="H256" s="8" t="s">
        <v>713</v>
      </c>
      <c r="I256" s="10">
        <v>5000</v>
      </c>
      <c r="J256" s="10">
        <v>5000</v>
      </c>
      <c r="K256" s="10">
        <v>5000</v>
      </c>
      <c r="L256" s="10"/>
      <c r="M256" s="10"/>
      <c r="N256" s="10"/>
      <c r="O256" s="10"/>
      <c r="P256" s="23"/>
      <c r="Q256" s="10"/>
      <c r="R256" s="10"/>
      <c r="S256" s="10"/>
      <c r="T256" s="10"/>
      <c r="U256" s="10"/>
      <c r="V256" s="10"/>
      <c r="W256" s="10"/>
    </row>
    <row r="257" ht="18.75" customHeight="1" spans="1:23">
      <c r="A257" s="8" t="s">
        <v>577</v>
      </c>
      <c r="B257" s="8" t="s">
        <v>711</v>
      </c>
      <c r="C257" s="9" t="s">
        <v>594</v>
      </c>
      <c r="D257" s="8" t="s">
        <v>83</v>
      </c>
      <c r="E257" s="8" t="s">
        <v>130</v>
      </c>
      <c r="F257" s="8" t="s">
        <v>131</v>
      </c>
      <c r="G257" s="8" t="s">
        <v>283</v>
      </c>
      <c r="H257" s="8" t="s">
        <v>284</v>
      </c>
      <c r="I257" s="10">
        <v>45000</v>
      </c>
      <c r="J257" s="10">
        <v>45000</v>
      </c>
      <c r="K257" s="10">
        <v>45000</v>
      </c>
      <c r="L257" s="10"/>
      <c r="M257" s="10"/>
      <c r="N257" s="10"/>
      <c r="O257" s="10"/>
      <c r="P257" s="23"/>
      <c r="Q257" s="10"/>
      <c r="R257" s="10"/>
      <c r="S257" s="10"/>
      <c r="T257" s="10"/>
      <c r="U257" s="10"/>
      <c r="V257" s="10"/>
      <c r="W257" s="10"/>
    </row>
    <row r="258" ht="18.75" customHeight="1" spans="1:23">
      <c r="A258" s="8" t="s">
        <v>577</v>
      </c>
      <c r="B258" s="8" t="s">
        <v>711</v>
      </c>
      <c r="C258" s="9" t="s">
        <v>594</v>
      </c>
      <c r="D258" s="8" t="s">
        <v>83</v>
      </c>
      <c r="E258" s="8" t="s">
        <v>130</v>
      </c>
      <c r="F258" s="8" t="s">
        <v>131</v>
      </c>
      <c r="G258" s="8" t="s">
        <v>293</v>
      </c>
      <c r="H258" s="8" t="s">
        <v>294</v>
      </c>
      <c r="I258" s="10">
        <v>5000</v>
      </c>
      <c r="J258" s="10">
        <v>5000</v>
      </c>
      <c r="K258" s="10">
        <v>5000</v>
      </c>
      <c r="L258" s="10"/>
      <c r="M258" s="10"/>
      <c r="N258" s="10"/>
      <c r="O258" s="10"/>
      <c r="P258" s="23"/>
      <c r="Q258" s="10"/>
      <c r="R258" s="10"/>
      <c r="S258" s="10"/>
      <c r="T258" s="10"/>
      <c r="U258" s="10"/>
      <c r="V258" s="10"/>
      <c r="W258" s="10"/>
    </row>
    <row r="259" ht="18.75" customHeight="1" spans="1:23">
      <c r="A259" s="8" t="s">
        <v>577</v>
      </c>
      <c r="B259" s="8" t="s">
        <v>711</v>
      </c>
      <c r="C259" s="9" t="s">
        <v>594</v>
      </c>
      <c r="D259" s="8" t="s">
        <v>83</v>
      </c>
      <c r="E259" s="8" t="s">
        <v>130</v>
      </c>
      <c r="F259" s="8" t="s">
        <v>131</v>
      </c>
      <c r="G259" s="8" t="s">
        <v>285</v>
      </c>
      <c r="H259" s="8" t="s">
        <v>286</v>
      </c>
      <c r="I259" s="10">
        <v>18000</v>
      </c>
      <c r="J259" s="10">
        <v>18000</v>
      </c>
      <c r="K259" s="10">
        <v>18000</v>
      </c>
      <c r="L259" s="10"/>
      <c r="M259" s="10"/>
      <c r="N259" s="10"/>
      <c r="O259" s="10"/>
      <c r="P259" s="23"/>
      <c r="Q259" s="10"/>
      <c r="R259" s="10"/>
      <c r="S259" s="10"/>
      <c r="T259" s="10"/>
      <c r="U259" s="10"/>
      <c r="V259" s="10"/>
      <c r="W259" s="10"/>
    </row>
    <row r="260" ht="18.75" customHeight="1" spans="1:23">
      <c r="A260" s="8" t="s">
        <v>577</v>
      </c>
      <c r="B260" s="8" t="s">
        <v>711</v>
      </c>
      <c r="C260" s="9" t="s">
        <v>594</v>
      </c>
      <c r="D260" s="8" t="s">
        <v>83</v>
      </c>
      <c r="E260" s="8" t="s">
        <v>130</v>
      </c>
      <c r="F260" s="8" t="s">
        <v>131</v>
      </c>
      <c r="G260" s="8" t="s">
        <v>714</v>
      </c>
      <c r="H260" s="8" t="s">
        <v>715</v>
      </c>
      <c r="I260" s="10">
        <v>40000</v>
      </c>
      <c r="J260" s="10">
        <v>40000</v>
      </c>
      <c r="K260" s="10">
        <v>40000</v>
      </c>
      <c r="L260" s="10"/>
      <c r="M260" s="10"/>
      <c r="N260" s="10"/>
      <c r="O260" s="10"/>
      <c r="P260" s="23"/>
      <c r="Q260" s="10"/>
      <c r="R260" s="10"/>
      <c r="S260" s="10"/>
      <c r="T260" s="10"/>
      <c r="U260" s="10"/>
      <c r="V260" s="10"/>
      <c r="W260" s="10"/>
    </row>
    <row r="261" ht="18.75" customHeight="1" spans="1:23">
      <c r="A261" s="8" t="s">
        <v>577</v>
      </c>
      <c r="B261" s="8" t="s">
        <v>711</v>
      </c>
      <c r="C261" s="9" t="s">
        <v>594</v>
      </c>
      <c r="D261" s="8" t="s">
        <v>83</v>
      </c>
      <c r="E261" s="8" t="s">
        <v>130</v>
      </c>
      <c r="F261" s="8" t="s">
        <v>131</v>
      </c>
      <c r="G261" s="8" t="s">
        <v>295</v>
      </c>
      <c r="H261" s="8" t="s">
        <v>296</v>
      </c>
      <c r="I261" s="10">
        <v>175000</v>
      </c>
      <c r="J261" s="10">
        <v>175000</v>
      </c>
      <c r="K261" s="10">
        <v>175000</v>
      </c>
      <c r="L261" s="10"/>
      <c r="M261" s="10"/>
      <c r="N261" s="10"/>
      <c r="O261" s="10"/>
      <c r="P261" s="23"/>
      <c r="Q261" s="10"/>
      <c r="R261" s="10"/>
      <c r="S261" s="10"/>
      <c r="T261" s="10"/>
      <c r="U261" s="10"/>
      <c r="V261" s="10"/>
      <c r="W261" s="10"/>
    </row>
    <row r="262" ht="18.75" customHeight="1" spans="1:23">
      <c r="A262" s="8" t="s">
        <v>577</v>
      </c>
      <c r="B262" s="8" t="s">
        <v>711</v>
      </c>
      <c r="C262" s="9" t="s">
        <v>594</v>
      </c>
      <c r="D262" s="8" t="s">
        <v>83</v>
      </c>
      <c r="E262" s="8" t="s">
        <v>130</v>
      </c>
      <c r="F262" s="8" t="s">
        <v>131</v>
      </c>
      <c r="G262" s="8" t="s">
        <v>313</v>
      </c>
      <c r="H262" s="8" t="s">
        <v>314</v>
      </c>
      <c r="I262" s="10">
        <v>50000</v>
      </c>
      <c r="J262" s="10">
        <v>50000</v>
      </c>
      <c r="K262" s="10">
        <v>50000</v>
      </c>
      <c r="L262" s="10"/>
      <c r="M262" s="10"/>
      <c r="N262" s="10"/>
      <c r="O262" s="10"/>
      <c r="P262" s="23"/>
      <c r="Q262" s="10"/>
      <c r="R262" s="10"/>
      <c r="S262" s="10"/>
      <c r="T262" s="10"/>
      <c r="U262" s="10"/>
      <c r="V262" s="10"/>
      <c r="W262" s="10"/>
    </row>
    <row r="263" ht="18.75" customHeight="1" spans="1:23">
      <c r="A263" s="8" t="s">
        <v>577</v>
      </c>
      <c r="B263" s="8" t="s">
        <v>711</v>
      </c>
      <c r="C263" s="9" t="s">
        <v>594</v>
      </c>
      <c r="D263" s="8" t="s">
        <v>83</v>
      </c>
      <c r="E263" s="8" t="s">
        <v>130</v>
      </c>
      <c r="F263" s="8" t="s">
        <v>131</v>
      </c>
      <c r="G263" s="8" t="s">
        <v>619</v>
      </c>
      <c r="H263" s="8" t="s">
        <v>620</v>
      </c>
      <c r="I263" s="10">
        <v>54000</v>
      </c>
      <c r="J263" s="10">
        <v>54000</v>
      </c>
      <c r="K263" s="10">
        <v>54000</v>
      </c>
      <c r="L263" s="10"/>
      <c r="M263" s="10"/>
      <c r="N263" s="10"/>
      <c r="O263" s="10"/>
      <c r="P263" s="23"/>
      <c r="Q263" s="10"/>
      <c r="R263" s="10"/>
      <c r="S263" s="10"/>
      <c r="T263" s="10"/>
      <c r="U263" s="10"/>
      <c r="V263" s="10"/>
      <c r="W263" s="10"/>
    </row>
    <row r="264" ht="18.75" customHeight="1" spans="1:23">
      <c r="A264" s="23"/>
      <c r="B264" s="23"/>
      <c r="C264" s="9" t="s">
        <v>656</v>
      </c>
      <c r="D264" s="23"/>
      <c r="E264" s="23"/>
      <c r="F264" s="23"/>
      <c r="G264" s="23"/>
      <c r="H264" s="23"/>
      <c r="I264" s="10">
        <v>288000</v>
      </c>
      <c r="J264" s="10">
        <v>288000</v>
      </c>
      <c r="K264" s="10">
        <v>288000</v>
      </c>
      <c r="L264" s="10"/>
      <c r="M264" s="10"/>
      <c r="N264" s="10"/>
      <c r="O264" s="10"/>
      <c r="P264" s="23"/>
      <c r="Q264" s="10"/>
      <c r="R264" s="10"/>
      <c r="S264" s="10"/>
      <c r="T264" s="10"/>
      <c r="U264" s="10"/>
      <c r="V264" s="10"/>
      <c r="W264" s="10"/>
    </row>
    <row r="265" ht="18.75" customHeight="1" spans="1:23">
      <c r="A265" s="8" t="s">
        <v>584</v>
      </c>
      <c r="B265" s="8" t="s">
        <v>716</v>
      </c>
      <c r="C265" s="9" t="s">
        <v>656</v>
      </c>
      <c r="D265" s="8" t="s">
        <v>83</v>
      </c>
      <c r="E265" s="8" t="s">
        <v>132</v>
      </c>
      <c r="F265" s="8" t="s">
        <v>133</v>
      </c>
      <c r="G265" s="8" t="s">
        <v>281</v>
      </c>
      <c r="H265" s="8" t="s">
        <v>282</v>
      </c>
      <c r="I265" s="10">
        <v>288000</v>
      </c>
      <c r="J265" s="10">
        <v>288000</v>
      </c>
      <c r="K265" s="10">
        <v>288000</v>
      </c>
      <c r="L265" s="10"/>
      <c r="M265" s="10"/>
      <c r="N265" s="10"/>
      <c r="O265" s="10"/>
      <c r="P265" s="23"/>
      <c r="Q265" s="10"/>
      <c r="R265" s="10"/>
      <c r="S265" s="10"/>
      <c r="T265" s="10"/>
      <c r="U265" s="10"/>
      <c r="V265" s="10"/>
      <c r="W265" s="10"/>
    </row>
    <row r="266" ht="18.75" customHeight="1" spans="1:23">
      <c r="A266" s="23"/>
      <c r="B266" s="23"/>
      <c r="C266" s="9" t="s">
        <v>717</v>
      </c>
      <c r="D266" s="23"/>
      <c r="E266" s="23"/>
      <c r="F266" s="23"/>
      <c r="G266" s="23"/>
      <c r="H266" s="23"/>
      <c r="I266" s="10">
        <v>3000000</v>
      </c>
      <c r="J266" s="10"/>
      <c r="K266" s="10"/>
      <c r="L266" s="10"/>
      <c r="M266" s="10"/>
      <c r="N266" s="10"/>
      <c r="O266" s="10"/>
      <c r="P266" s="23"/>
      <c r="Q266" s="10"/>
      <c r="R266" s="10">
        <v>3000000</v>
      </c>
      <c r="S266" s="10"/>
      <c r="T266" s="10"/>
      <c r="U266" s="10"/>
      <c r="V266" s="10"/>
      <c r="W266" s="10">
        <v>3000000</v>
      </c>
    </row>
    <row r="267" ht="18.75" customHeight="1" spans="1:23">
      <c r="A267" s="8" t="s">
        <v>577</v>
      </c>
      <c r="B267" s="8" t="s">
        <v>718</v>
      </c>
      <c r="C267" s="9" t="s">
        <v>717</v>
      </c>
      <c r="D267" s="8" t="s">
        <v>83</v>
      </c>
      <c r="E267" s="8" t="s">
        <v>132</v>
      </c>
      <c r="F267" s="8" t="s">
        <v>133</v>
      </c>
      <c r="G267" s="8" t="s">
        <v>281</v>
      </c>
      <c r="H267" s="8" t="s">
        <v>282</v>
      </c>
      <c r="I267" s="10">
        <v>3000000</v>
      </c>
      <c r="J267" s="10"/>
      <c r="K267" s="10"/>
      <c r="L267" s="10"/>
      <c r="M267" s="10"/>
      <c r="N267" s="10"/>
      <c r="O267" s="10"/>
      <c r="P267" s="23"/>
      <c r="Q267" s="10"/>
      <c r="R267" s="10">
        <v>3000000</v>
      </c>
      <c r="S267" s="10"/>
      <c r="T267" s="10"/>
      <c r="U267" s="10"/>
      <c r="V267" s="10"/>
      <c r="W267" s="10">
        <v>3000000</v>
      </c>
    </row>
    <row r="268" ht="18.75" customHeight="1" spans="1:23">
      <c r="A268" s="23"/>
      <c r="B268" s="23"/>
      <c r="C268" s="9" t="s">
        <v>596</v>
      </c>
      <c r="D268" s="23"/>
      <c r="E268" s="23"/>
      <c r="F268" s="23"/>
      <c r="G268" s="23"/>
      <c r="H268" s="23"/>
      <c r="I268" s="10">
        <v>223956</v>
      </c>
      <c r="J268" s="10">
        <v>223956</v>
      </c>
      <c r="K268" s="10">
        <v>223956</v>
      </c>
      <c r="L268" s="10"/>
      <c r="M268" s="10"/>
      <c r="N268" s="10"/>
      <c r="O268" s="10"/>
      <c r="P268" s="23"/>
      <c r="Q268" s="10"/>
      <c r="R268" s="10"/>
      <c r="S268" s="10"/>
      <c r="T268" s="10"/>
      <c r="U268" s="10"/>
      <c r="V268" s="10"/>
      <c r="W268" s="10"/>
    </row>
    <row r="269" ht="18.75" customHeight="1" spans="1:23">
      <c r="A269" s="8" t="s">
        <v>584</v>
      </c>
      <c r="B269" s="8" t="s">
        <v>719</v>
      </c>
      <c r="C269" s="9" t="s">
        <v>596</v>
      </c>
      <c r="D269" s="8" t="s">
        <v>83</v>
      </c>
      <c r="E269" s="8" t="s">
        <v>170</v>
      </c>
      <c r="F269" s="8" t="s">
        <v>171</v>
      </c>
      <c r="G269" s="8" t="s">
        <v>266</v>
      </c>
      <c r="H269" s="8" t="s">
        <v>267</v>
      </c>
      <c r="I269" s="10">
        <v>223956</v>
      </c>
      <c r="J269" s="10">
        <v>223956</v>
      </c>
      <c r="K269" s="10">
        <v>223956</v>
      </c>
      <c r="L269" s="10"/>
      <c r="M269" s="10"/>
      <c r="N269" s="10"/>
      <c r="O269" s="10"/>
      <c r="P269" s="23"/>
      <c r="Q269" s="10"/>
      <c r="R269" s="10"/>
      <c r="S269" s="10"/>
      <c r="T269" s="10"/>
      <c r="U269" s="10"/>
      <c r="V269" s="10"/>
      <c r="W269" s="10"/>
    </row>
    <row r="270" ht="18.75" customHeight="1" spans="1:23">
      <c r="A270" s="23"/>
      <c r="B270" s="23"/>
      <c r="C270" s="9" t="s">
        <v>632</v>
      </c>
      <c r="D270" s="23"/>
      <c r="E270" s="23"/>
      <c r="F270" s="23"/>
      <c r="G270" s="23"/>
      <c r="H270" s="23"/>
      <c r="I270" s="10">
        <v>8250</v>
      </c>
      <c r="J270" s="10">
        <v>8250</v>
      </c>
      <c r="K270" s="10">
        <v>8250</v>
      </c>
      <c r="L270" s="10"/>
      <c r="M270" s="10"/>
      <c r="N270" s="10"/>
      <c r="O270" s="10"/>
      <c r="P270" s="23"/>
      <c r="Q270" s="10"/>
      <c r="R270" s="10"/>
      <c r="S270" s="10"/>
      <c r="T270" s="10"/>
      <c r="U270" s="10"/>
      <c r="V270" s="10"/>
      <c r="W270" s="10"/>
    </row>
    <row r="271" ht="18.75" customHeight="1" spans="1:23">
      <c r="A271" s="8" t="s">
        <v>584</v>
      </c>
      <c r="B271" s="8" t="s">
        <v>720</v>
      </c>
      <c r="C271" s="9" t="s">
        <v>632</v>
      </c>
      <c r="D271" s="8" t="s">
        <v>83</v>
      </c>
      <c r="E271" s="8" t="s">
        <v>132</v>
      </c>
      <c r="F271" s="8" t="s">
        <v>133</v>
      </c>
      <c r="G271" s="8" t="s">
        <v>266</v>
      </c>
      <c r="H271" s="8" t="s">
        <v>267</v>
      </c>
      <c r="I271" s="10">
        <v>8250</v>
      </c>
      <c r="J271" s="10">
        <v>8250</v>
      </c>
      <c r="K271" s="10">
        <v>8250</v>
      </c>
      <c r="L271" s="10"/>
      <c r="M271" s="10"/>
      <c r="N271" s="10"/>
      <c r="O271" s="10"/>
      <c r="P271" s="23"/>
      <c r="Q271" s="10"/>
      <c r="R271" s="10"/>
      <c r="S271" s="10"/>
      <c r="T271" s="10"/>
      <c r="U271" s="10"/>
      <c r="V271" s="10"/>
      <c r="W271" s="10"/>
    </row>
    <row r="272" ht="18.75" customHeight="1" spans="1:23">
      <c r="A272" s="23"/>
      <c r="B272" s="23"/>
      <c r="C272" s="9" t="s">
        <v>634</v>
      </c>
      <c r="D272" s="23"/>
      <c r="E272" s="23"/>
      <c r="F272" s="23"/>
      <c r="G272" s="23"/>
      <c r="H272" s="23"/>
      <c r="I272" s="10">
        <v>43843.2</v>
      </c>
      <c r="J272" s="10">
        <v>43843.2</v>
      </c>
      <c r="K272" s="10">
        <v>43843.2</v>
      </c>
      <c r="L272" s="10"/>
      <c r="M272" s="10"/>
      <c r="N272" s="10"/>
      <c r="O272" s="10"/>
      <c r="P272" s="23"/>
      <c r="Q272" s="10"/>
      <c r="R272" s="10"/>
      <c r="S272" s="10"/>
      <c r="T272" s="10"/>
      <c r="U272" s="10"/>
      <c r="V272" s="10"/>
      <c r="W272" s="10"/>
    </row>
    <row r="273" ht="18.75" customHeight="1" spans="1:23">
      <c r="A273" s="8" t="s">
        <v>584</v>
      </c>
      <c r="B273" s="8" t="s">
        <v>721</v>
      </c>
      <c r="C273" s="9" t="s">
        <v>634</v>
      </c>
      <c r="D273" s="8" t="s">
        <v>83</v>
      </c>
      <c r="E273" s="8" t="s">
        <v>132</v>
      </c>
      <c r="F273" s="8" t="s">
        <v>133</v>
      </c>
      <c r="G273" s="8" t="s">
        <v>293</v>
      </c>
      <c r="H273" s="8" t="s">
        <v>294</v>
      </c>
      <c r="I273" s="10">
        <v>691.2</v>
      </c>
      <c r="J273" s="10">
        <v>691.2</v>
      </c>
      <c r="K273" s="10">
        <v>691.2</v>
      </c>
      <c r="L273" s="10"/>
      <c r="M273" s="10"/>
      <c r="N273" s="10"/>
      <c r="O273" s="10"/>
      <c r="P273" s="23"/>
      <c r="Q273" s="10"/>
      <c r="R273" s="10"/>
      <c r="S273" s="10"/>
      <c r="T273" s="10"/>
      <c r="U273" s="10"/>
      <c r="V273" s="10"/>
      <c r="W273" s="10"/>
    </row>
    <row r="274" ht="18.75" customHeight="1" spans="1:23">
      <c r="A274" s="8" t="s">
        <v>584</v>
      </c>
      <c r="B274" s="8" t="s">
        <v>721</v>
      </c>
      <c r="C274" s="9" t="s">
        <v>634</v>
      </c>
      <c r="D274" s="8" t="s">
        <v>83</v>
      </c>
      <c r="E274" s="8" t="s">
        <v>132</v>
      </c>
      <c r="F274" s="8" t="s">
        <v>133</v>
      </c>
      <c r="G274" s="8" t="s">
        <v>289</v>
      </c>
      <c r="H274" s="8" t="s">
        <v>290</v>
      </c>
      <c r="I274" s="10">
        <v>41472</v>
      </c>
      <c r="J274" s="10">
        <v>41472</v>
      </c>
      <c r="K274" s="10">
        <v>41472</v>
      </c>
      <c r="L274" s="10"/>
      <c r="M274" s="10"/>
      <c r="N274" s="10"/>
      <c r="O274" s="10"/>
      <c r="P274" s="23"/>
      <c r="Q274" s="10"/>
      <c r="R274" s="10"/>
      <c r="S274" s="10"/>
      <c r="T274" s="10"/>
      <c r="U274" s="10"/>
      <c r="V274" s="10"/>
      <c r="W274" s="10"/>
    </row>
    <row r="275" ht="18.75" customHeight="1" spans="1:23">
      <c r="A275" s="8" t="s">
        <v>584</v>
      </c>
      <c r="B275" s="8" t="s">
        <v>721</v>
      </c>
      <c r="C275" s="9" t="s">
        <v>634</v>
      </c>
      <c r="D275" s="8" t="s">
        <v>83</v>
      </c>
      <c r="E275" s="8" t="s">
        <v>144</v>
      </c>
      <c r="F275" s="8" t="s">
        <v>145</v>
      </c>
      <c r="G275" s="8" t="s">
        <v>281</v>
      </c>
      <c r="H275" s="8" t="s">
        <v>282</v>
      </c>
      <c r="I275" s="10">
        <v>1680</v>
      </c>
      <c r="J275" s="10">
        <v>1680</v>
      </c>
      <c r="K275" s="10">
        <v>1680</v>
      </c>
      <c r="L275" s="10"/>
      <c r="M275" s="10"/>
      <c r="N275" s="10"/>
      <c r="O275" s="10"/>
      <c r="P275" s="23"/>
      <c r="Q275" s="10"/>
      <c r="R275" s="10"/>
      <c r="S275" s="10"/>
      <c r="T275" s="10"/>
      <c r="U275" s="10"/>
      <c r="V275" s="10"/>
      <c r="W275" s="10"/>
    </row>
    <row r="276" ht="18.75" customHeight="1" spans="1:23">
      <c r="A276" s="23"/>
      <c r="B276" s="23"/>
      <c r="C276" s="9" t="s">
        <v>576</v>
      </c>
      <c r="D276" s="23"/>
      <c r="E276" s="23"/>
      <c r="F276" s="23"/>
      <c r="G276" s="23"/>
      <c r="H276" s="23"/>
      <c r="I276" s="10">
        <v>1134394.53</v>
      </c>
      <c r="J276" s="10"/>
      <c r="K276" s="10"/>
      <c r="L276" s="10"/>
      <c r="M276" s="10"/>
      <c r="N276" s="10"/>
      <c r="O276" s="10"/>
      <c r="P276" s="23"/>
      <c r="Q276" s="10"/>
      <c r="R276" s="10">
        <v>1134394.53</v>
      </c>
      <c r="S276" s="10"/>
      <c r="T276" s="10"/>
      <c r="U276" s="10"/>
      <c r="V276" s="10"/>
      <c r="W276" s="10">
        <v>1134394.53</v>
      </c>
    </row>
    <row r="277" ht="18.75" customHeight="1" spans="1:23">
      <c r="A277" s="8" t="s">
        <v>577</v>
      </c>
      <c r="B277" s="8" t="s">
        <v>722</v>
      </c>
      <c r="C277" s="9" t="s">
        <v>576</v>
      </c>
      <c r="D277" s="8" t="s">
        <v>85</v>
      </c>
      <c r="E277" s="8" t="s">
        <v>132</v>
      </c>
      <c r="F277" s="8" t="s">
        <v>133</v>
      </c>
      <c r="G277" s="8" t="s">
        <v>281</v>
      </c>
      <c r="H277" s="8" t="s">
        <v>282</v>
      </c>
      <c r="I277" s="10">
        <v>491194.53</v>
      </c>
      <c r="J277" s="10"/>
      <c r="K277" s="10"/>
      <c r="L277" s="10"/>
      <c r="M277" s="10"/>
      <c r="N277" s="10"/>
      <c r="O277" s="10"/>
      <c r="P277" s="23"/>
      <c r="Q277" s="10"/>
      <c r="R277" s="10">
        <v>491194.53</v>
      </c>
      <c r="S277" s="10"/>
      <c r="T277" s="10"/>
      <c r="U277" s="10"/>
      <c r="V277" s="10"/>
      <c r="W277" s="10">
        <v>491194.53</v>
      </c>
    </row>
    <row r="278" ht="18.75" customHeight="1" spans="1:23">
      <c r="A278" s="8" t="s">
        <v>577</v>
      </c>
      <c r="B278" s="8" t="s">
        <v>722</v>
      </c>
      <c r="C278" s="9" t="s">
        <v>576</v>
      </c>
      <c r="D278" s="8" t="s">
        <v>85</v>
      </c>
      <c r="E278" s="8" t="s">
        <v>132</v>
      </c>
      <c r="F278" s="8" t="s">
        <v>133</v>
      </c>
      <c r="G278" s="8" t="s">
        <v>281</v>
      </c>
      <c r="H278" s="8" t="s">
        <v>282</v>
      </c>
      <c r="I278" s="10">
        <v>64480</v>
      </c>
      <c r="J278" s="10"/>
      <c r="K278" s="10"/>
      <c r="L278" s="10"/>
      <c r="M278" s="10"/>
      <c r="N278" s="10"/>
      <c r="O278" s="10"/>
      <c r="P278" s="23"/>
      <c r="Q278" s="10"/>
      <c r="R278" s="10">
        <v>64480</v>
      </c>
      <c r="S278" s="10"/>
      <c r="T278" s="10"/>
      <c r="U278" s="10"/>
      <c r="V278" s="10"/>
      <c r="W278" s="10">
        <v>64480</v>
      </c>
    </row>
    <row r="279" ht="18.75" customHeight="1" spans="1:23">
      <c r="A279" s="8" t="s">
        <v>577</v>
      </c>
      <c r="B279" s="8" t="s">
        <v>722</v>
      </c>
      <c r="C279" s="9" t="s">
        <v>576</v>
      </c>
      <c r="D279" s="8" t="s">
        <v>85</v>
      </c>
      <c r="E279" s="8" t="s">
        <v>132</v>
      </c>
      <c r="F279" s="8" t="s">
        <v>133</v>
      </c>
      <c r="G279" s="8" t="s">
        <v>289</v>
      </c>
      <c r="H279" s="8" t="s">
        <v>290</v>
      </c>
      <c r="I279" s="10">
        <v>546720</v>
      </c>
      <c r="J279" s="10"/>
      <c r="K279" s="10"/>
      <c r="L279" s="10"/>
      <c r="M279" s="10"/>
      <c r="N279" s="10"/>
      <c r="O279" s="10"/>
      <c r="P279" s="23"/>
      <c r="Q279" s="10"/>
      <c r="R279" s="10">
        <v>546720</v>
      </c>
      <c r="S279" s="10"/>
      <c r="T279" s="10"/>
      <c r="U279" s="10"/>
      <c r="V279" s="10"/>
      <c r="W279" s="10">
        <v>546720</v>
      </c>
    </row>
    <row r="280" ht="18.75" customHeight="1" spans="1:23">
      <c r="A280" s="8" t="s">
        <v>577</v>
      </c>
      <c r="B280" s="8" t="s">
        <v>722</v>
      </c>
      <c r="C280" s="9" t="s">
        <v>576</v>
      </c>
      <c r="D280" s="8" t="s">
        <v>85</v>
      </c>
      <c r="E280" s="8" t="s">
        <v>132</v>
      </c>
      <c r="F280" s="8" t="s">
        <v>133</v>
      </c>
      <c r="G280" s="8" t="s">
        <v>723</v>
      </c>
      <c r="H280" s="8" t="s">
        <v>724</v>
      </c>
      <c r="I280" s="10">
        <v>20000</v>
      </c>
      <c r="J280" s="10"/>
      <c r="K280" s="10"/>
      <c r="L280" s="10"/>
      <c r="M280" s="10"/>
      <c r="N280" s="10"/>
      <c r="O280" s="10"/>
      <c r="P280" s="23"/>
      <c r="Q280" s="10"/>
      <c r="R280" s="10">
        <v>20000</v>
      </c>
      <c r="S280" s="10"/>
      <c r="T280" s="10"/>
      <c r="U280" s="10"/>
      <c r="V280" s="10"/>
      <c r="W280" s="10">
        <v>20000</v>
      </c>
    </row>
    <row r="281" ht="18.75" customHeight="1" spans="1:23">
      <c r="A281" s="8" t="s">
        <v>577</v>
      </c>
      <c r="B281" s="8" t="s">
        <v>722</v>
      </c>
      <c r="C281" s="9" t="s">
        <v>576</v>
      </c>
      <c r="D281" s="8" t="s">
        <v>85</v>
      </c>
      <c r="E281" s="8" t="s">
        <v>132</v>
      </c>
      <c r="F281" s="8" t="s">
        <v>133</v>
      </c>
      <c r="G281" s="8" t="s">
        <v>723</v>
      </c>
      <c r="H281" s="8" t="s">
        <v>724</v>
      </c>
      <c r="I281" s="10">
        <v>12000</v>
      </c>
      <c r="J281" s="10"/>
      <c r="K281" s="10"/>
      <c r="L281" s="10"/>
      <c r="M281" s="10"/>
      <c r="N281" s="10"/>
      <c r="O281" s="10"/>
      <c r="P281" s="23"/>
      <c r="Q281" s="10"/>
      <c r="R281" s="10">
        <v>12000</v>
      </c>
      <c r="S281" s="10"/>
      <c r="T281" s="10"/>
      <c r="U281" s="10"/>
      <c r="V281" s="10"/>
      <c r="W281" s="10">
        <v>12000</v>
      </c>
    </row>
    <row r="282" ht="18.75" customHeight="1" spans="1:23">
      <c r="A282" s="23"/>
      <c r="B282" s="23"/>
      <c r="C282" s="9" t="s">
        <v>581</v>
      </c>
      <c r="D282" s="23"/>
      <c r="E282" s="23"/>
      <c r="F282" s="23"/>
      <c r="G282" s="23"/>
      <c r="H282" s="23"/>
      <c r="I282" s="10">
        <v>24293</v>
      </c>
      <c r="J282" s="10">
        <v>24293</v>
      </c>
      <c r="K282" s="10">
        <v>24293</v>
      </c>
      <c r="L282" s="10"/>
      <c r="M282" s="10"/>
      <c r="N282" s="10"/>
      <c r="O282" s="10"/>
      <c r="P282" s="23"/>
      <c r="Q282" s="10"/>
      <c r="R282" s="10"/>
      <c r="S282" s="10"/>
      <c r="T282" s="10"/>
      <c r="U282" s="10"/>
      <c r="V282" s="10"/>
      <c r="W282" s="10"/>
    </row>
    <row r="283" ht="18.75" customHeight="1" spans="1:23">
      <c r="A283" s="8" t="s">
        <v>610</v>
      </c>
      <c r="B283" s="8" t="s">
        <v>725</v>
      </c>
      <c r="C283" s="9" t="s">
        <v>581</v>
      </c>
      <c r="D283" s="8" t="s">
        <v>85</v>
      </c>
      <c r="E283" s="8" t="s">
        <v>130</v>
      </c>
      <c r="F283" s="8" t="s">
        <v>131</v>
      </c>
      <c r="G283" s="8" t="s">
        <v>289</v>
      </c>
      <c r="H283" s="8" t="s">
        <v>290</v>
      </c>
      <c r="I283" s="10">
        <v>24293</v>
      </c>
      <c r="J283" s="10">
        <v>24293</v>
      </c>
      <c r="K283" s="10">
        <v>24293</v>
      </c>
      <c r="L283" s="10"/>
      <c r="M283" s="10"/>
      <c r="N283" s="10"/>
      <c r="O283" s="10"/>
      <c r="P283" s="23"/>
      <c r="Q283" s="10"/>
      <c r="R283" s="10"/>
      <c r="S283" s="10"/>
      <c r="T283" s="10"/>
      <c r="U283" s="10"/>
      <c r="V283" s="10"/>
      <c r="W283" s="10"/>
    </row>
    <row r="284" ht="18.75" customHeight="1" spans="1:23">
      <c r="A284" s="23"/>
      <c r="B284" s="23"/>
      <c r="C284" s="9" t="s">
        <v>600</v>
      </c>
      <c r="D284" s="23"/>
      <c r="E284" s="23"/>
      <c r="F284" s="23"/>
      <c r="G284" s="23"/>
      <c r="H284" s="23"/>
      <c r="I284" s="10">
        <v>840823</v>
      </c>
      <c r="J284" s="10"/>
      <c r="K284" s="10"/>
      <c r="L284" s="10"/>
      <c r="M284" s="10"/>
      <c r="N284" s="10"/>
      <c r="O284" s="10"/>
      <c r="P284" s="23"/>
      <c r="Q284" s="10"/>
      <c r="R284" s="10">
        <v>840823</v>
      </c>
      <c r="S284" s="10"/>
      <c r="T284" s="10"/>
      <c r="U284" s="10"/>
      <c r="V284" s="10"/>
      <c r="W284" s="10">
        <v>840823</v>
      </c>
    </row>
    <row r="285" ht="18.75" customHeight="1" spans="1:23">
      <c r="A285" s="8" t="s">
        <v>577</v>
      </c>
      <c r="B285" s="8" t="s">
        <v>726</v>
      </c>
      <c r="C285" s="9" t="s">
        <v>600</v>
      </c>
      <c r="D285" s="8" t="s">
        <v>85</v>
      </c>
      <c r="E285" s="8" t="s">
        <v>132</v>
      </c>
      <c r="F285" s="8" t="s">
        <v>133</v>
      </c>
      <c r="G285" s="8" t="s">
        <v>281</v>
      </c>
      <c r="H285" s="8" t="s">
        <v>282</v>
      </c>
      <c r="I285" s="10">
        <v>840823</v>
      </c>
      <c r="J285" s="10"/>
      <c r="K285" s="10"/>
      <c r="L285" s="10"/>
      <c r="M285" s="10"/>
      <c r="N285" s="10"/>
      <c r="O285" s="10"/>
      <c r="P285" s="23"/>
      <c r="Q285" s="10"/>
      <c r="R285" s="10">
        <v>840823</v>
      </c>
      <c r="S285" s="10"/>
      <c r="T285" s="10"/>
      <c r="U285" s="10"/>
      <c r="V285" s="10"/>
      <c r="W285" s="10">
        <v>840823</v>
      </c>
    </row>
    <row r="286" ht="18.75" customHeight="1" spans="1:23">
      <c r="A286" s="23"/>
      <c r="B286" s="23"/>
      <c r="C286" s="9" t="s">
        <v>592</v>
      </c>
      <c r="D286" s="23"/>
      <c r="E286" s="23"/>
      <c r="F286" s="23"/>
      <c r="G286" s="23"/>
      <c r="H286" s="23"/>
      <c r="I286" s="10">
        <v>792</v>
      </c>
      <c r="J286" s="10">
        <v>792</v>
      </c>
      <c r="K286" s="10">
        <v>792</v>
      </c>
      <c r="L286" s="10"/>
      <c r="M286" s="10"/>
      <c r="N286" s="10"/>
      <c r="O286" s="10"/>
      <c r="P286" s="23"/>
      <c r="Q286" s="10"/>
      <c r="R286" s="10"/>
      <c r="S286" s="10"/>
      <c r="T286" s="10"/>
      <c r="U286" s="10"/>
      <c r="V286" s="10"/>
      <c r="W286" s="10"/>
    </row>
    <row r="287" ht="18.75" customHeight="1" spans="1:23">
      <c r="A287" s="8" t="s">
        <v>584</v>
      </c>
      <c r="B287" s="8" t="s">
        <v>727</v>
      </c>
      <c r="C287" s="9" t="s">
        <v>592</v>
      </c>
      <c r="D287" s="8" t="s">
        <v>85</v>
      </c>
      <c r="E287" s="8" t="s">
        <v>130</v>
      </c>
      <c r="F287" s="8" t="s">
        <v>131</v>
      </c>
      <c r="G287" s="8" t="s">
        <v>266</v>
      </c>
      <c r="H287" s="8" t="s">
        <v>267</v>
      </c>
      <c r="I287" s="10">
        <v>792</v>
      </c>
      <c r="J287" s="10">
        <v>792</v>
      </c>
      <c r="K287" s="10">
        <v>792</v>
      </c>
      <c r="L287" s="10"/>
      <c r="M287" s="10"/>
      <c r="N287" s="10"/>
      <c r="O287" s="10"/>
      <c r="P287" s="23"/>
      <c r="Q287" s="10"/>
      <c r="R287" s="10"/>
      <c r="S287" s="10"/>
      <c r="T287" s="10"/>
      <c r="U287" s="10"/>
      <c r="V287" s="10"/>
      <c r="W287" s="10"/>
    </row>
    <row r="288" ht="18.75" customHeight="1" spans="1:23">
      <c r="A288" s="23"/>
      <c r="B288" s="23"/>
      <c r="C288" s="9" t="s">
        <v>594</v>
      </c>
      <c r="D288" s="23"/>
      <c r="E288" s="23"/>
      <c r="F288" s="23"/>
      <c r="G288" s="23"/>
      <c r="H288" s="23"/>
      <c r="I288" s="10">
        <v>264960</v>
      </c>
      <c r="J288" s="10">
        <v>264960</v>
      </c>
      <c r="K288" s="10">
        <v>264960</v>
      </c>
      <c r="L288" s="10"/>
      <c r="M288" s="10"/>
      <c r="N288" s="10"/>
      <c r="O288" s="10"/>
      <c r="P288" s="23"/>
      <c r="Q288" s="10"/>
      <c r="R288" s="10"/>
      <c r="S288" s="10"/>
      <c r="T288" s="10"/>
      <c r="U288" s="10"/>
      <c r="V288" s="10"/>
      <c r="W288" s="10"/>
    </row>
    <row r="289" ht="18.75" customHeight="1" spans="1:23">
      <c r="A289" s="8" t="s">
        <v>577</v>
      </c>
      <c r="B289" s="8" t="s">
        <v>728</v>
      </c>
      <c r="C289" s="9" t="s">
        <v>594</v>
      </c>
      <c r="D289" s="8" t="s">
        <v>85</v>
      </c>
      <c r="E289" s="8" t="s">
        <v>130</v>
      </c>
      <c r="F289" s="8" t="s">
        <v>131</v>
      </c>
      <c r="G289" s="8" t="s">
        <v>281</v>
      </c>
      <c r="H289" s="8" t="s">
        <v>282</v>
      </c>
      <c r="I289" s="10">
        <v>254960</v>
      </c>
      <c r="J289" s="10">
        <v>254960</v>
      </c>
      <c r="K289" s="10">
        <v>254960</v>
      </c>
      <c r="L289" s="10"/>
      <c r="M289" s="10"/>
      <c r="N289" s="10"/>
      <c r="O289" s="10"/>
      <c r="P289" s="23"/>
      <c r="Q289" s="10"/>
      <c r="R289" s="10"/>
      <c r="S289" s="10"/>
      <c r="T289" s="10"/>
      <c r="U289" s="10"/>
      <c r="V289" s="10"/>
      <c r="W289" s="10"/>
    </row>
    <row r="290" ht="18.75" customHeight="1" spans="1:23">
      <c r="A290" s="8" t="s">
        <v>577</v>
      </c>
      <c r="B290" s="8" t="s">
        <v>728</v>
      </c>
      <c r="C290" s="9" t="s">
        <v>594</v>
      </c>
      <c r="D290" s="8" t="s">
        <v>85</v>
      </c>
      <c r="E290" s="8" t="s">
        <v>130</v>
      </c>
      <c r="F290" s="8" t="s">
        <v>131</v>
      </c>
      <c r="G290" s="8" t="s">
        <v>295</v>
      </c>
      <c r="H290" s="8" t="s">
        <v>296</v>
      </c>
      <c r="I290" s="10">
        <v>10000</v>
      </c>
      <c r="J290" s="10">
        <v>10000</v>
      </c>
      <c r="K290" s="10">
        <v>10000</v>
      </c>
      <c r="L290" s="10"/>
      <c r="M290" s="10"/>
      <c r="N290" s="10"/>
      <c r="O290" s="10"/>
      <c r="P290" s="23"/>
      <c r="Q290" s="10"/>
      <c r="R290" s="10"/>
      <c r="S290" s="10"/>
      <c r="T290" s="10"/>
      <c r="U290" s="10"/>
      <c r="V290" s="10"/>
      <c r="W290" s="10"/>
    </row>
    <row r="291" ht="18.75" customHeight="1" spans="1:23">
      <c r="A291" s="23"/>
      <c r="B291" s="23"/>
      <c r="C291" s="9" t="s">
        <v>656</v>
      </c>
      <c r="D291" s="23"/>
      <c r="E291" s="23"/>
      <c r="F291" s="23"/>
      <c r="G291" s="23"/>
      <c r="H291" s="23"/>
      <c r="I291" s="10">
        <v>147240</v>
      </c>
      <c r="J291" s="10">
        <v>147240</v>
      </c>
      <c r="K291" s="10">
        <v>147240</v>
      </c>
      <c r="L291" s="10"/>
      <c r="M291" s="10"/>
      <c r="N291" s="10"/>
      <c r="O291" s="10"/>
      <c r="P291" s="23"/>
      <c r="Q291" s="10"/>
      <c r="R291" s="10"/>
      <c r="S291" s="10"/>
      <c r="T291" s="10"/>
      <c r="U291" s="10"/>
      <c r="V291" s="10"/>
      <c r="W291" s="10"/>
    </row>
    <row r="292" ht="18.75" customHeight="1" spans="1:23">
      <c r="A292" s="8" t="s">
        <v>584</v>
      </c>
      <c r="B292" s="8" t="s">
        <v>729</v>
      </c>
      <c r="C292" s="9" t="s">
        <v>656</v>
      </c>
      <c r="D292" s="8" t="s">
        <v>85</v>
      </c>
      <c r="E292" s="8" t="s">
        <v>132</v>
      </c>
      <c r="F292" s="8" t="s">
        <v>133</v>
      </c>
      <c r="G292" s="8" t="s">
        <v>281</v>
      </c>
      <c r="H292" s="8" t="s">
        <v>282</v>
      </c>
      <c r="I292" s="10">
        <v>147240</v>
      </c>
      <c r="J292" s="10">
        <v>147240</v>
      </c>
      <c r="K292" s="10">
        <v>147240</v>
      </c>
      <c r="L292" s="10"/>
      <c r="M292" s="10"/>
      <c r="N292" s="10"/>
      <c r="O292" s="10"/>
      <c r="P292" s="23"/>
      <c r="Q292" s="10"/>
      <c r="R292" s="10"/>
      <c r="S292" s="10"/>
      <c r="T292" s="10"/>
      <c r="U292" s="10"/>
      <c r="V292" s="10"/>
      <c r="W292" s="10"/>
    </row>
    <row r="293" ht="18.75" customHeight="1" spans="1:23">
      <c r="A293" s="23"/>
      <c r="B293" s="23"/>
      <c r="C293" s="9" t="s">
        <v>730</v>
      </c>
      <c r="D293" s="23"/>
      <c r="E293" s="23"/>
      <c r="F293" s="23"/>
      <c r="G293" s="23"/>
      <c r="H293" s="23"/>
      <c r="I293" s="10">
        <v>8736</v>
      </c>
      <c r="J293" s="10">
        <v>8736</v>
      </c>
      <c r="K293" s="10">
        <v>8736</v>
      </c>
      <c r="L293" s="10"/>
      <c r="M293" s="10"/>
      <c r="N293" s="10"/>
      <c r="O293" s="10"/>
      <c r="P293" s="23"/>
      <c r="Q293" s="10"/>
      <c r="R293" s="10"/>
      <c r="S293" s="10"/>
      <c r="T293" s="10"/>
      <c r="U293" s="10"/>
      <c r="V293" s="10"/>
      <c r="W293" s="10"/>
    </row>
    <row r="294" ht="18.75" customHeight="1" spans="1:23">
      <c r="A294" s="8" t="s">
        <v>584</v>
      </c>
      <c r="B294" s="8" t="s">
        <v>731</v>
      </c>
      <c r="C294" s="9" t="s">
        <v>730</v>
      </c>
      <c r="D294" s="8" t="s">
        <v>85</v>
      </c>
      <c r="E294" s="8" t="s">
        <v>170</v>
      </c>
      <c r="F294" s="8" t="s">
        <v>171</v>
      </c>
      <c r="G294" s="8" t="s">
        <v>266</v>
      </c>
      <c r="H294" s="8" t="s">
        <v>267</v>
      </c>
      <c r="I294" s="10">
        <v>8736</v>
      </c>
      <c r="J294" s="10">
        <v>8736</v>
      </c>
      <c r="K294" s="10">
        <v>8736</v>
      </c>
      <c r="L294" s="10"/>
      <c r="M294" s="10"/>
      <c r="N294" s="10"/>
      <c r="O294" s="10"/>
      <c r="P294" s="23"/>
      <c r="Q294" s="10"/>
      <c r="R294" s="10"/>
      <c r="S294" s="10"/>
      <c r="T294" s="10"/>
      <c r="U294" s="10"/>
      <c r="V294" s="10"/>
      <c r="W294" s="10"/>
    </row>
    <row r="295" ht="18.75" customHeight="1" spans="1:23">
      <c r="A295" s="23"/>
      <c r="B295" s="23"/>
      <c r="C295" s="9" t="s">
        <v>632</v>
      </c>
      <c r="D295" s="23"/>
      <c r="E295" s="23"/>
      <c r="F295" s="23"/>
      <c r="G295" s="23"/>
      <c r="H295" s="23"/>
      <c r="I295" s="10">
        <v>5925</v>
      </c>
      <c r="J295" s="10">
        <v>5925</v>
      </c>
      <c r="K295" s="10">
        <v>5925</v>
      </c>
      <c r="L295" s="10"/>
      <c r="M295" s="10"/>
      <c r="N295" s="10"/>
      <c r="O295" s="10"/>
      <c r="P295" s="23"/>
      <c r="Q295" s="10"/>
      <c r="R295" s="10"/>
      <c r="S295" s="10"/>
      <c r="T295" s="10"/>
      <c r="U295" s="10"/>
      <c r="V295" s="10"/>
      <c r="W295" s="10"/>
    </row>
    <row r="296" ht="18.75" customHeight="1" spans="1:23">
      <c r="A296" s="8" t="s">
        <v>584</v>
      </c>
      <c r="B296" s="8" t="s">
        <v>732</v>
      </c>
      <c r="C296" s="9" t="s">
        <v>632</v>
      </c>
      <c r="D296" s="8" t="s">
        <v>85</v>
      </c>
      <c r="E296" s="8" t="s">
        <v>132</v>
      </c>
      <c r="F296" s="8" t="s">
        <v>133</v>
      </c>
      <c r="G296" s="8" t="s">
        <v>266</v>
      </c>
      <c r="H296" s="8" t="s">
        <v>267</v>
      </c>
      <c r="I296" s="10">
        <v>5925</v>
      </c>
      <c r="J296" s="10">
        <v>5925</v>
      </c>
      <c r="K296" s="10">
        <v>5925</v>
      </c>
      <c r="L296" s="10"/>
      <c r="M296" s="10"/>
      <c r="N296" s="10"/>
      <c r="O296" s="10"/>
      <c r="P296" s="23"/>
      <c r="Q296" s="10"/>
      <c r="R296" s="10"/>
      <c r="S296" s="10"/>
      <c r="T296" s="10"/>
      <c r="U296" s="10"/>
      <c r="V296" s="10"/>
      <c r="W296" s="10"/>
    </row>
    <row r="297" ht="18.75" customHeight="1" spans="1:23">
      <c r="A297" s="23"/>
      <c r="B297" s="23"/>
      <c r="C297" s="9" t="s">
        <v>634</v>
      </c>
      <c r="D297" s="23"/>
      <c r="E297" s="23"/>
      <c r="F297" s="23"/>
      <c r="G297" s="23"/>
      <c r="H297" s="23"/>
      <c r="I297" s="10">
        <v>22042.56</v>
      </c>
      <c r="J297" s="10">
        <v>22042.56</v>
      </c>
      <c r="K297" s="10">
        <v>22042.56</v>
      </c>
      <c r="L297" s="10"/>
      <c r="M297" s="10"/>
      <c r="N297" s="10"/>
      <c r="O297" s="10"/>
      <c r="P297" s="23"/>
      <c r="Q297" s="10"/>
      <c r="R297" s="10"/>
      <c r="S297" s="10"/>
      <c r="T297" s="10"/>
      <c r="U297" s="10"/>
      <c r="V297" s="10"/>
      <c r="W297" s="10"/>
    </row>
    <row r="298" ht="18.75" customHeight="1" spans="1:23">
      <c r="A298" s="8" t="s">
        <v>584</v>
      </c>
      <c r="B298" s="8" t="s">
        <v>733</v>
      </c>
      <c r="C298" s="9" t="s">
        <v>634</v>
      </c>
      <c r="D298" s="8" t="s">
        <v>85</v>
      </c>
      <c r="E298" s="8" t="s">
        <v>132</v>
      </c>
      <c r="F298" s="8" t="s">
        <v>133</v>
      </c>
      <c r="G298" s="8" t="s">
        <v>281</v>
      </c>
      <c r="H298" s="8" t="s">
        <v>282</v>
      </c>
      <c r="I298" s="10">
        <v>21202.56</v>
      </c>
      <c r="J298" s="10">
        <v>21202.56</v>
      </c>
      <c r="K298" s="10">
        <v>21202.56</v>
      </c>
      <c r="L298" s="10"/>
      <c r="M298" s="10"/>
      <c r="N298" s="10"/>
      <c r="O298" s="10"/>
      <c r="P298" s="23"/>
      <c r="Q298" s="10"/>
      <c r="R298" s="10"/>
      <c r="S298" s="10"/>
      <c r="T298" s="10"/>
      <c r="U298" s="10"/>
      <c r="V298" s="10"/>
      <c r="W298" s="10"/>
    </row>
    <row r="299" ht="18.75" customHeight="1" spans="1:23">
      <c r="A299" s="8" t="s">
        <v>584</v>
      </c>
      <c r="B299" s="8" t="s">
        <v>733</v>
      </c>
      <c r="C299" s="9" t="s">
        <v>634</v>
      </c>
      <c r="D299" s="8" t="s">
        <v>85</v>
      </c>
      <c r="E299" s="8" t="s">
        <v>144</v>
      </c>
      <c r="F299" s="8" t="s">
        <v>145</v>
      </c>
      <c r="G299" s="8" t="s">
        <v>281</v>
      </c>
      <c r="H299" s="8" t="s">
        <v>282</v>
      </c>
      <c r="I299" s="10">
        <v>840</v>
      </c>
      <c r="J299" s="10">
        <v>840</v>
      </c>
      <c r="K299" s="10">
        <v>840</v>
      </c>
      <c r="L299" s="10"/>
      <c r="M299" s="10"/>
      <c r="N299" s="10"/>
      <c r="O299" s="10"/>
      <c r="P299" s="23"/>
      <c r="Q299" s="10"/>
      <c r="R299" s="10"/>
      <c r="S299" s="10"/>
      <c r="T299" s="10"/>
      <c r="U299" s="10"/>
      <c r="V299" s="10"/>
      <c r="W299" s="10"/>
    </row>
    <row r="300" ht="18.75" customHeight="1" spans="1:23">
      <c r="A300" s="23"/>
      <c r="B300" s="23"/>
      <c r="C300" s="9" t="s">
        <v>576</v>
      </c>
      <c r="D300" s="23"/>
      <c r="E300" s="23"/>
      <c r="F300" s="23"/>
      <c r="G300" s="23"/>
      <c r="H300" s="23"/>
      <c r="I300" s="10">
        <v>2552514.84</v>
      </c>
      <c r="J300" s="10"/>
      <c r="K300" s="10"/>
      <c r="L300" s="10"/>
      <c r="M300" s="10"/>
      <c r="N300" s="10"/>
      <c r="O300" s="10"/>
      <c r="P300" s="23"/>
      <c r="Q300" s="10"/>
      <c r="R300" s="10">
        <v>2552514.84</v>
      </c>
      <c r="S300" s="10"/>
      <c r="T300" s="10"/>
      <c r="U300" s="10"/>
      <c r="V300" s="10"/>
      <c r="W300" s="10">
        <v>2552514.84</v>
      </c>
    </row>
    <row r="301" ht="18.75" customHeight="1" spans="1:23">
      <c r="A301" s="8" t="s">
        <v>577</v>
      </c>
      <c r="B301" s="8" t="s">
        <v>734</v>
      </c>
      <c r="C301" s="9" t="s">
        <v>576</v>
      </c>
      <c r="D301" s="8" t="s">
        <v>87</v>
      </c>
      <c r="E301" s="8" t="s">
        <v>132</v>
      </c>
      <c r="F301" s="8" t="s">
        <v>133</v>
      </c>
      <c r="G301" s="8" t="s">
        <v>281</v>
      </c>
      <c r="H301" s="8" t="s">
        <v>282</v>
      </c>
      <c r="I301" s="10">
        <v>1852400</v>
      </c>
      <c r="J301" s="10"/>
      <c r="K301" s="10"/>
      <c r="L301" s="10"/>
      <c r="M301" s="10"/>
      <c r="N301" s="10"/>
      <c r="O301" s="10"/>
      <c r="P301" s="23"/>
      <c r="Q301" s="10"/>
      <c r="R301" s="10">
        <v>1852400</v>
      </c>
      <c r="S301" s="10"/>
      <c r="T301" s="10"/>
      <c r="U301" s="10"/>
      <c r="V301" s="10"/>
      <c r="W301" s="10">
        <v>1852400</v>
      </c>
    </row>
    <row r="302" ht="18.75" customHeight="1" spans="1:23">
      <c r="A302" s="8" t="s">
        <v>577</v>
      </c>
      <c r="B302" s="8" t="s">
        <v>734</v>
      </c>
      <c r="C302" s="9" t="s">
        <v>576</v>
      </c>
      <c r="D302" s="8" t="s">
        <v>87</v>
      </c>
      <c r="E302" s="8" t="s">
        <v>132</v>
      </c>
      <c r="F302" s="8" t="s">
        <v>133</v>
      </c>
      <c r="G302" s="8" t="s">
        <v>281</v>
      </c>
      <c r="H302" s="8" t="s">
        <v>282</v>
      </c>
      <c r="I302" s="10">
        <v>700114.84</v>
      </c>
      <c r="J302" s="10"/>
      <c r="K302" s="10"/>
      <c r="L302" s="10"/>
      <c r="M302" s="10"/>
      <c r="N302" s="10"/>
      <c r="O302" s="10"/>
      <c r="P302" s="23"/>
      <c r="Q302" s="10"/>
      <c r="R302" s="10">
        <v>700114.84</v>
      </c>
      <c r="S302" s="10"/>
      <c r="T302" s="10"/>
      <c r="U302" s="10"/>
      <c r="V302" s="10"/>
      <c r="W302" s="10">
        <v>700114.84</v>
      </c>
    </row>
    <row r="303" ht="18.75" customHeight="1" spans="1:23">
      <c r="A303" s="23"/>
      <c r="B303" s="23"/>
      <c r="C303" s="9" t="s">
        <v>581</v>
      </c>
      <c r="D303" s="23"/>
      <c r="E303" s="23"/>
      <c r="F303" s="23"/>
      <c r="G303" s="23"/>
      <c r="H303" s="23"/>
      <c r="I303" s="10">
        <v>34898.4</v>
      </c>
      <c r="J303" s="10">
        <v>34898.4</v>
      </c>
      <c r="K303" s="10">
        <v>34898.4</v>
      </c>
      <c r="L303" s="10"/>
      <c r="M303" s="10"/>
      <c r="N303" s="10"/>
      <c r="O303" s="10"/>
      <c r="P303" s="23"/>
      <c r="Q303" s="10"/>
      <c r="R303" s="10"/>
      <c r="S303" s="10"/>
      <c r="T303" s="10"/>
      <c r="U303" s="10"/>
      <c r="V303" s="10"/>
      <c r="W303" s="10"/>
    </row>
    <row r="304" ht="18.75" customHeight="1" spans="1:23">
      <c r="A304" s="8" t="s">
        <v>577</v>
      </c>
      <c r="B304" s="8" t="s">
        <v>735</v>
      </c>
      <c r="C304" s="9" t="s">
        <v>581</v>
      </c>
      <c r="D304" s="8" t="s">
        <v>87</v>
      </c>
      <c r="E304" s="8" t="s">
        <v>130</v>
      </c>
      <c r="F304" s="8" t="s">
        <v>131</v>
      </c>
      <c r="G304" s="8" t="s">
        <v>289</v>
      </c>
      <c r="H304" s="8" t="s">
        <v>290</v>
      </c>
      <c r="I304" s="10">
        <v>34898.4</v>
      </c>
      <c r="J304" s="10">
        <v>34898.4</v>
      </c>
      <c r="K304" s="10">
        <v>34898.4</v>
      </c>
      <c r="L304" s="10"/>
      <c r="M304" s="10"/>
      <c r="N304" s="10"/>
      <c r="O304" s="10"/>
      <c r="P304" s="23"/>
      <c r="Q304" s="10"/>
      <c r="R304" s="10"/>
      <c r="S304" s="10"/>
      <c r="T304" s="10"/>
      <c r="U304" s="10"/>
      <c r="V304" s="10"/>
      <c r="W304" s="10"/>
    </row>
    <row r="305" ht="18.75" customHeight="1" spans="1:23">
      <c r="A305" s="23"/>
      <c r="B305" s="23"/>
      <c r="C305" s="9" t="s">
        <v>600</v>
      </c>
      <c r="D305" s="23"/>
      <c r="E305" s="23"/>
      <c r="F305" s="23"/>
      <c r="G305" s="23"/>
      <c r="H305" s="23"/>
      <c r="I305" s="10">
        <v>9000000</v>
      </c>
      <c r="J305" s="10"/>
      <c r="K305" s="10"/>
      <c r="L305" s="10"/>
      <c r="M305" s="10"/>
      <c r="N305" s="10"/>
      <c r="O305" s="10"/>
      <c r="P305" s="23"/>
      <c r="Q305" s="10"/>
      <c r="R305" s="10">
        <v>9000000</v>
      </c>
      <c r="S305" s="10"/>
      <c r="T305" s="10"/>
      <c r="U305" s="10"/>
      <c r="V305" s="10"/>
      <c r="W305" s="10">
        <v>9000000</v>
      </c>
    </row>
    <row r="306" ht="18.75" customHeight="1" spans="1:23">
      <c r="A306" s="8" t="s">
        <v>577</v>
      </c>
      <c r="B306" s="8" t="s">
        <v>736</v>
      </c>
      <c r="C306" s="9" t="s">
        <v>600</v>
      </c>
      <c r="D306" s="8" t="s">
        <v>87</v>
      </c>
      <c r="E306" s="8" t="s">
        <v>132</v>
      </c>
      <c r="F306" s="8" t="s">
        <v>133</v>
      </c>
      <c r="G306" s="8" t="s">
        <v>281</v>
      </c>
      <c r="H306" s="8" t="s">
        <v>282</v>
      </c>
      <c r="I306" s="10">
        <v>7588800</v>
      </c>
      <c r="J306" s="10"/>
      <c r="K306" s="10"/>
      <c r="L306" s="10"/>
      <c r="M306" s="10"/>
      <c r="N306" s="10"/>
      <c r="O306" s="10"/>
      <c r="P306" s="23"/>
      <c r="Q306" s="10"/>
      <c r="R306" s="10">
        <v>7588800</v>
      </c>
      <c r="S306" s="10"/>
      <c r="T306" s="10"/>
      <c r="U306" s="10"/>
      <c r="V306" s="10"/>
      <c r="W306" s="10">
        <v>7588800</v>
      </c>
    </row>
    <row r="307" ht="18.75" customHeight="1" spans="1:23">
      <c r="A307" s="8" t="s">
        <v>577</v>
      </c>
      <c r="B307" s="8" t="s">
        <v>736</v>
      </c>
      <c r="C307" s="9" t="s">
        <v>600</v>
      </c>
      <c r="D307" s="8" t="s">
        <v>87</v>
      </c>
      <c r="E307" s="8" t="s">
        <v>132</v>
      </c>
      <c r="F307" s="8" t="s">
        <v>133</v>
      </c>
      <c r="G307" s="8" t="s">
        <v>289</v>
      </c>
      <c r="H307" s="8" t="s">
        <v>290</v>
      </c>
      <c r="I307" s="10">
        <v>1411200</v>
      </c>
      <c r="J307" s="10"/>
      <c r="K307" s="10"/>
      <c r="L307" s="10"/>
      <c r="M307" s="10"/>
      <c r="N307" s="10"/>
      <c r="O307" s="10"/>
      <c r="P307" s="23"/>
      <c r="Q307" s="10"/>
      <c r="R307" s="10">
        <v>1411200</v>
      </c>
      <c r="S307" s="10"/>
      <c r="T307" s="10"/>
      <c r="U307" s="10"/>
      <c r="V307" s="10"/>
      <c r="W307" s="10">
        <v>1411200</v>
      </c>
    </row>
    <row r="308" ht="18.75" customHeight="1" spans="1:23">
      <c r="A308" s="23"/>
      <c r="B308" s="23"/>
      <c r="C308" s="9" t="s">
        <v>592</v>
      </c>
      <c r="D308" s="23"/>
      <c r="E308" s="23"/>
      <c r="F308" s="23"/>
      <c r="G308" s="23"/>
      <c r="H308" s="23"/>
      <c r="I308" s="10">
        <v>2548.8</v>
      </c>
      <c r="J308" s="10">
        <v>2548.8</v>
      </c>
      <c r="K308" s="10">
        <v>2548.8</v>
      </c>
      <c r="L308" s="10"/>
      <c r="M308" s="10"/>
      <c r="N308" s="10"/>
      <c r="O308" s="10"/>
      <c r="P308" s="23"/>
      <c r="Q308" s="10"/>
      <c r="R308" s="10"/>
      <c r="S308" s="10"/>
      <c r="T308" s="10"/>
      <c r="U308" s="10"/>
      <c r="V308" s="10"/>
      <c r="W308" s="10"/>
    </row>
    <row r="309" ht="18.75" customHeight="1" spans="1:23">
      <c r="A309" s="8" t="s">
        <v>584</v>
      </c>
      <c r="B309" s="8" t="s">
        <v>737</v>
      </c>
      <c r="C309" s="9" t="s">
        <v>592</v>
      </c>
      <c r="D309" s="8" t="s">
        <v>87</v>
      </c>
      <c r="E309" s="8" t="s">
        <v>130</v>
      </c>
      <c r="F309" s="8" t="s">
        <v>131</v>
      </c>
      <c r="G309" s="8" t="s">
        <v>266</v>
      </c>
      <c r="H309" s="8" t="s">
        <v>267</v>
      </c>
      <c r="I309" s="10">
        <v>2548.8</v>
      </c>
      <c r="J309" s="10">
        <v>2548.8</v>
      </c>
      <c r="K309" s="10">
        <v>2548.8</v>
      </c>
      <c r="L309" s="10"/>
      <c r="M309" s="10"/>
      <c r="N309" s="10"/>
      <c r="O309" s="10"/>
      <c r="P309" s="23"/>
      <c r="Q309" s="10"/>
      <c r="R309" s="10"/>
      <c r="S309" s="10"/>
      <c r="T309" s="10"/>
      <c r="U309" s="10"/>
      <c r="V309" s="10"/>
      <c r="W309" s="10"/>
    </row>
    <row r="310" ht="18.75" customHeight="1" spans="1:23">
      <c r="A310" s="23"/>
      <c r="B310" s="23"/>
      <c r="C310" s="9" t="s">
        <v>594</v>
      </c>
      <c r="D310" s="23"/>
      <c r="E310" s="23"/>
      <c r="F310" s="23"/>
      <c r="G310" s="23"/>
      <c r="H310" s="23"/>
      <c r="I310" s="10">
        <v>687360</v>
      </c>
      <c r="J310" s="10">
        <v>687360</v>
      </c>
      <c r="K310" s="10">
        <v>687360</v>
      </c>
      <c r="L310" s="10"/>
      <c r="M310" s="10"/>
      <c r="N310" s="10"/>
      <c r="O310" s="10"/>
      <c r="P310" s="23"/>
      <c r="Q310" s="10"/>
      <c r="R310" s="10"/>
      <c r="S310" s="10"/>
      <c r="T310" s="10"/>
      <c r="U310" s="10"/>
      <c r="V310" s="10"/>
      <c r="W310" s="10"/>
    </row>
    <row r="311" ht="18.75" customHeight="1" spans="1:23">
      <c r="A311" s="8" t="s">
        <v>584</v>
      </c>
      <c r="B311" s="8" t="s">
        <v>738</v>
      </c>
      <c r="C311" s="9" t="s">
        <v>594</v>
      </c>
      <c r="D311" s="8" t="s">
        <v>87</v>
      </c>
      <c r="E311" s="8" t="s">
        <v>130</v>
      </c>
      <c r="F311" s="8" t="s">
        <v>131</v>
      </c>
      <c r="G311" s="8" t="s">
        <v>281</v>
      </c>
      <c r="H311" s="8" t="s">
        <v>282</v>
      </c>
      <c r="I311" s="10">
        <v>300000</v>
      </c>
      <c r="J311" s="10">
        <v>300000</v>
      </c>
      <c r="K311" s="10">
        <v>300000</v>
      </c>
      <c r="L311" s="10"/>
      <c r="M311" s="10"/>
      <c r="N311" s="10"/>
      <c r="O311" s="10"/>
      <c r="P311" s="23"/>
      <c r="Q311" s="10"/>
      <c r="R311" s="10"/>
      <c r="S311" s="10"/>
      <c r="T311" s="10"/>
      <c r="U311" s="10"/>
      <c r="V311" s="10"/>
      <c r="W311" s="10"/>
    </row>
    <row r="312" ht="18.75" customHeight="1" spans="1:23">
      <c r="A312" s="8" t="s">
        <v>584</v>
      </c>
      <c r="B312" s="8" t="s">
        <v>738</v>
      </c>
      <c r="C312" s="9" t="s">
        <v>594</v>
      </c>
      <c r="D312" s="8" t="s">
        <v>87</v>
      </c>
      <c r="E312" s="8" t="s">
        <v>130</v>
      </c>
      <c r="F312" s="8" t="s">
        <v>131</v>
      </c>
      <c r="G312" s="8" t="s">
        <v>712</v>
      </c>
      <c r="H312" s="8" t="s">
        <v>713</v>
      </c>
      <c r="I312" s="10">
        <v>18960</v>
      </c>
      <c r="J312" s="10">
        <v>18960</v>
      </c>
      <c r="K312" s="10">
        <v>18960</v>
      </c>
      <c r="L312" s="10"/>
      <c r="M312" s="10"/>
      <c r="N312" s="10"/>
      <c r="O312" s="10"/>
      <c r="P312" s="23"/>
      <c r="Q312" s="10"/>
      <c r="R312" s="10"/>
      <c r="S312" s="10"/>
      <c r="T312" s="10"/>
      <c r="U312" s="10"/>
      <c r="V312" s="10"/>
      <c r="W312" s="10"/>
    </row>
    <row r="313" ht="18.75" customHeight="1" spans="1:23">
      <c r="A313" s="8" t="s">
        <v>584</v>
      </c>
      <c r="B313" s="8" t="s">
        <v>738</v>
      </c>
      <c r="C313" s="9" t="s">
        <v>594</v>
      </c>
      <c r="D313" s="8" t="s">
        <v>87</v>
      </c>
      <c r="E313" s="8" t="s">
        <v>130</v>
      </c>
      <c r="F313" s="8" t="s">
        <v>131</v>
      </c>
      <c r="G313" s="8" t="s">
        <v>283</v>
      </c>
      <c r="H313" s="8" t="s">
        <v>284</v>
      </c>
      <c r="I313" s="10">
        <v>24000</v>
      </c>
      <c r="J313" s="10">
        <v>24000</v>
      </c>
      <c r="K313" s="10">
        <v>24000</v>
      </c>
      <c r="L313" s="10"/>
      <c r="M313" s="10"/>
      <c r="N313" s="10"/>
      <c r="O313" s="10"/>
      <c r="P313" s="23"/>
      <c r="Q313" s="10"/>
      <c r="R313" s="10"/>
      <c r="S313" s="10"/>
      <c r="T313" s="10"/>
      <c r="U313" s="10"/>
      <c r="V313" s="10"/>
      <c r="W313" s="10"/>
    </row>
    <row r="314" ht="18.75" customHeight="1" spans="1:23">
      <c r="A314" s="8" t="s">
        <v>584</v>
      </c>
      <c r="B314" s="8" t="s">
        <v>738</v>
      </c>
      <c r="C314" s="9" t="s">
        <v>594</v>
      </c>
      <c r="D314" s="8" t="s">
        <v>87</v>
      </c>
      <c r="E314" s="8" t="s">
        <v>130</v>
      </c>
      <c r="F314" s="8" t="s">
        <v>131</v>
      </c>
      <c r="G314" s="8" t="s">
        <v>293</v>
      </c>
      <c r="H314" s="8" t="s">
        <v>294</v>
      </c>
      <c r="I314" s="10">
        <v>72000</v>
      </c>
      <c r="J314" s="10">
        <v>72000</v>
      </c>
      <c r="K314" s="10">
        <v>72000</v>
      </c>
      <c r="L314" s="10"/>
      <c r="M314" s="10"/>
      <c r="N314" s="10"/>
      <c r="O314" s="10"/>
      <c r="P314" s="23"/>
      <c r="Q314" s="10"/>
      <c r="R314" s="10"/>
      <c r="S314" s="10"/>
      <c r="T314" s="10"/>
      <c r="U314" s="10"/>
      <c r="V314" s="10"/>
      <c r="W314" s="10"/>
    </row>
    <row r="315" ht="18.75" customHeight="1" spans="1:23">
      <c r="A315" s="8" t="s">
        <v>584</v>
      </c>
      <c r="B315" s="8" t="s">
        <v>738</v>
      </c>
      <c r="C315" s="9" t="s">
        <v>594</v>
      </c>
      <c r="D315" s="8" t="s">
        <v>87</v>
      </c>
      <c r="E315" s="8" t="s">
        <v>130</v>
      </c>
      <c r="F315" s="8" t="s">
        <v>131</v>
      </c>
      <c r="G315" s="8" t="s">
        <v>295</v>
      </c>
      <c r="H315" s="8" t="s">
        <v>296</v>
      </c>
      <c r="I315" s="10">
        <v>203664</v>
      </c>
      <c r="J315" s="10">
        <v>203664</v>
      </c>
      <c r="K315" s="10">
        <v>203664</v>
      </c>
      <c r="L315" s="10"/>
      <c r="M315" s="10"/>
      <c r="N315" s="10"/>
      <c r="O315" s="10"/>
      <c r="P315" s="23"/>
      <c r="Q315" s="10"/>
      <c r="R315" s="10"/>
      <c r="S315" s="10"/>
      <c r="T315" s="10"/>
      <c r="U315" s="10"/>
      <c r="V315" s="10"/>
      <c r="W315" s="10"/>
    </row>
    <row r="316" ht="18.75" customHeight="1" spans="1:23">
      <c r="A316" s="8" t="s">
        <v>584</v>
      </c>
      <c r="B316" s="8" t="s">
        <v>738</v>
      </c>
      <c r="C316" s="9" t="s">
        <v>594</v>
      </c>
      <c r="D316" s="8" t="s">
        <v>87</v>
      </c>
      <c r="E316" s="8" t="s">
        <v>130</v>
      </c>
      <c r="F316" s="8" t="s">
        <v>131</v>
      </c>
      <c r="G316" s="8" t="s">
        <v>313</v>
      </c>
      <c r="H316" s="8" t="s">
        <v>314</v>
      </c>
      <c r="I316" s="10">
        <v>68736</v>
      </c>
      <c r="J316" s="10">
        <v>68736</v>
      </c>
      <c r="K316" s="10">
        <v>68736</v>
      </c>
      <c r="L316" s="10"/>
      <c r="M316" s="10"/>
      <c r="N316" s="10"/>
      <c r="O316" s="10"/>
      <c r="P316" s="23"/>
      <c r="Q316" s="10"/>
      <c r="R316" s="10"/>
      <c r="S316" s="10"/>
      <c r="T316" s="10"/>
      <c r="U316" s="10"/>
      <c r="V316" s="10"/>
      <c r="W316" s="10"/>
    </row>
    <row r="317" ht="18.75" customHeight="1" spans="1:23">
      <c r="A317" s="23"/>
      <c r="B317" s="23"/>
      <c r="C317" s="9" t="s">
        <v>656</v>
      </c>
      <c r="D317" s="23"/>
      <c r="E317" s="23"/>
      <c r="F317" s="23"/>
      <c r="G317" s="23"/>
      <c r="H317" s="23"/>
      <c r="I317" s="10">
        <v>393240</v>
      </c>
      <c r="J317" s="10">
        <v>393240</v>
      </c>
      <c r="K317" s="10">
        <v>393240</v>
      </c>
      <c r="L317" s="10"/>
      <c r="M317" s="10"/>
      <c r="N317" s="10"/>
      <c r="O317" s="10"/>
      <c r="P317" s="23"/>
      <c r="Q317" s="10"/>
      <c r="R317" s="10"/>
      <c r="S317" s="10"/>
      <c r="T317" s="10"/>
      <c r="U317" s="10"/>
      <c r="V317" s="10"/>
      <c r="W317" s="10"/>
    </row>
    <row r="318" ht="18.75" customHeight="1" spans="1:23">
      <c r="A318" s="8" t="s">
        <v>584</v>
      </c>
      <c r="B318" s="8" t="s">
        <v>739</v>
      </c>
      <c r="C318" s="9" t="s">
        <v>656</v>
      </c>
      <c r="D318" s="8" t="s">
        <v>87</v>
      </c>
      <c r="E318" s="8" t="s">
        <v>132</v>
      </c>
      <c r="F318" s="8" t="s">
        <v>133</v>
      </c>
      <c r="G318" s="8" t="s">
        <v>266</v>
      </c>
      <c r="H318" s="8" t="s">
        <v>267</v>
      </c>
      <c r="I318" s="10">
        <v>393240</v>
      </c>
      <c r="J318" s="10">
        <v>393240</v>
      </c>
      <c r="K318" s="10">
        <v>393240</v>
      </c>
      <c r="L318" s="10"/>
      <c r="M318" s="10"/>
      <c r="N318" s="10"/>
      <c r="O318" s="10"/>
      <c r="P318" s="23"/>
      <c r="Q318" s="10"/>
      <c r="R318" s="10"/>
      <c r="S318" s="10"/>
      <c r="T318" s="10"/>
      <c r="U318" s="10"/>
      <c r="V318" s="10"/>
      <c r="W318" s="10"/>
    </row>
    <row r="319" ht="18.75" customHeight="1" spans="1:23">
      <c r="A319" s="23"/>
      <c r="B319" s="23"/>
      <c r="C319" s="9" t="s">
        <v>596</v>
      </c>
      <c r="D319" s="23"/>
      <c r="E319" s="23"/>
      <c r="F319" s="23"/>
      <c r="G319" s="23"/>
      <c r="H319" s="23"/>
      <c r="I319" s="10">
        <v>193932</v>
      </c>
      <c r="J319" s="10">
        <v>193932</v>
      </c>
      <c r="K319" s="10">
        <v>193932</v>
      </c>
      <c r="L319" s="10"/>
      <c r="M319" s="10"/>
      <c r="N319" s="10"/>
      <c r="O319" s="10"/>
      <c r="P319" s="23"/>
      <c r="Q319" s="10"/>
      <c r="R319" s="10"/>
      <c r="S319" s="10"/>
      <c r="T319" s="10"/>
      <c r="U319" s="10"/>
      <c r="V319" s="10"/>
      <c r="W319" s="10"/>
    </row>
    <row r="320" ht="18.75" customHeight="1" spans="1:23">
      <c r="A320" s="8" t="s">
        <v>584</v>
      </c>
      <c r="B320" s="8" t="s">
        <v>740</v>
      </c>
      <c r="C320" s="9" t="s">
        <v>596</v>
      </c>
      <c r="D320" s="8" t="s">
        <v>87</v>
      </c>
      <c r="E320" s="8" t="s">
        <v>170</v>
      </c>
      <c r="F320" s="8" t="s">
        <v>171</v>
      </c>
      <c r="G320" s="8" t="s">
        <v>266</v>
      </c>
      <c r="H320" s="8" t="s">
        <v>267</v>
      </c>
      <c r="I320" s="10">
        <v>193932</v>
      </c>
      <c r="J320" s="10">
        <v>193932</v>
      </c>
      <c r="K320" s="10">
        <v>193932</v>
      </c>
      <c r="L320" s="10"/>
      <c r="M320" s="10"/>
      <c r="N320" s="10"/>
      <c r="O320" s="10"/>
      <c r="P320" s="23"/>
      <c r="Q320" s="10"/>
      <c r="R320" s="10"/>
      <c r="S320" s="10"/>
      <c r="T320" s="10"/>
      <c r="U320" s="10"/>
      <c r="V320" s="10"/>
      <c r="W320" s="10"/>
    </row>
    <row r="321" ht="18.75" customHeight="1" spans="1:23">
      <c r="A321" s="23"/>
      <c r="B321" s="23"/>
      <c r="C321" s="9" t="s">
        <v>632</v>
      </c>
      <c r="D321" s="23"/>
      <c r="E321" s="23"/>
      <c r="F321" s="23"/>
      <c r="G321" s="23"/>
      <c r="H321" s="23"/>
      <c r="I321" s="10">
        <v>24172.5</v>
      </c>
      <c r="J321" s="10">
        <v>24172.5</v>
      </c>
      <c r="K321" s="10">
        <v>24172.5</v>
      </c>
      <c r="L321" s="10"/>
      <c r="M321" s="10"/>
      <c r="N321" s="10"/>
      <c r="O321" s="10"/>
      <c r="P321" s="23"/>
      <c r="Q321" s="10"/>
      <c r="R321" s="10"/>
      <c r="S321" s="10"/>
      <c r="T321" s="10"/>
      <c r="U321" s="10"/>
      <c r="V321" s="10"/>
      <c r="W321" s="10"/>
    </row>
    <row r="322" ht="18.75" customHeight="1" spans="1:23">
      <c r="A322" s="8" t="s">
        <v>584</v>
      </c>
      <c r="B322" s="8" t="s">
        <v>741</v>
      </c>
      <c r="C322" s="9" t="s">
        <v>632</v>
      </c>
      <c r="D322" s="8" t="s">
        <v>87</v>
      </c>
      <c r="E322" s="8" t="s">
        <v>132</v>
      </c>
      <c r="F322" s="8" t="s">
        <v>133</v>
      </c>
      <c r="G322" s="8" t="s">
        <v>266</v>
      </c>
      <c r="H322" s="8" t="s">
        <v>267</v>
      </c>
      <c r="I322" s="10">
        <v>60</v>
      </c>
      <c r="J322" s="10">
        <v>60</v>
      </c>
      <c r="K322" s="10">
        <v>60</v>
      </c>
      <c r="L322" s="10"/>
      <c r="M322" s="10"/>
      <c r="N322" s="10"/>
      <c r="O322" s="10"/>
      <c r="P322" s="23"/>
      <c r="Q322" s="10"/>
      <c r="R322" s="10"/>
      <c r="S322" s="10"/>
      <c r="T322" s="10"/>
      <c r="U322" s="10"/>
      <c r="V322" s="10"/>
      <c r="W322" s="10"/>
    </row>
    <row r="323" ht="18.75" customHeight="1" spans="1:23">
      <c r="A323" s="8" t="s">
        <v>584</v>
      </c>
      <c r="B323" s="8" t="s">
        <v>741</v>
      </c>
      <c r="C323" s="9" t="s">
        <v>632</v>
      </c>
      <c r="D323" s="8" t="s">
        <v>87</v>
      </c>
      <c r="E323" s="8" t="s">
        <v>132</v>
      </c>
      <c r="F323" s="8" t="s">
        <v>133</v>
      </c>
      <c r="G323" s="8" t="s">
        <v>266</v>
      </c>
      <c r="H323" s="8" t="s">
        <v>267</v>
      </c>
      <c r="I323" s="10">
        <v>8550</v>
      </c>
      <c r="J323" s="10">
        <v>8550</v>
      </c>
      <c r="K323" s="10">
        <v>8550</v>
      </c>
      <c r="L323" s="10"/>
      <c r="M323" s="10"/>
      <c r="N323" s="10"/>
      <c r="O323" s="10"/>
      <c r="P323" s="23"/>
      <c r="Q323" s="10"/>
      <c r="R323" s="10"/>
      <c r="S323" s="10"/>
      <c r="T323" s="10"/>
      <c r="U323" s="10"/>
      <c r="V323" s="10"/>
      <c r="W323" s="10"/>
    </row>
    <row r="324" ht="18.75" customHeight="1" spans="1:23">
      <c r="A324" s="8" t="s">
        <v>584</v>
      </c>
      <c r="B324" s="8" t="s">
        <v>741</v>
      </c>
      <c r="C324" s="9" t="s">
        <v>632</v>
      </c>
      <c r="D324" s="8" t="s">
        <v>87</v>
      </c>
      <c r="E324" s="8" t="s">
        <v>132</v>
      </c>
      <c r="F324" s="8" t="s">
        <v>133</v>
      </c>
      <c r="G324" s="8" t="s">
        <v>266</v>
      </c>
      <c r="H324" s="8" t="s">
        <v>267</v>
      </c>
      <c r="I324" s="10">
        <v>15562.5</v>
      </c>
      <c r="J324" s="10">
        <v>15562.5</v>
      </c>
      <c r="K324" s="10">
        <v>15562.5</v>
      </c>
      <c r="L324" s="10"/>
      <c r="M324" s="10"/>
      <c r="N324" s="10"/>
      <c r="O324" s="10"/>
      <c r="P324" s="23"/>
      <c r="Q324" s="10"/>
      <c r="R324" s="10"/>
      <c r="S324" s="10"/>
      <c r="T324" s="10"/>
      <c r="U324" s="10"/>
      <c r="V324" s="10"/>
      <c r="W324" s="10"/>
    </row>
    <row r="325" ht="18.75" customHeight="1" spans="1:23">
      <c r="A325" s="23"/>
      <c r="B325" s="23"/>
      <c r="C325" s="9" t="s">
        <v>634</v>
      </c>
      <c r="D325" s="23"/>
      <c r="E325" s="23"/>
      <c r="F325" s="23"/>
      <c r="G325" s="23"/>
      <c r="H325" s="23"/>
      <c r="I325" s="10">
        <v>58020.96</v>
      </c>
      <c r="J325" s="10">
        <v>58020.96</v>
      </c>
      <c r="K325" s="10">
        <v>58020.96</v>
      </c>
      <c r="L325" s="10"/>
      <c r="M325" s="10"/>
      <c r="N325" s="10"/>
      <c r="O325" s="10"/>
      <c r="P325" s="23"/>
      <c r="Q325" s="10"/>
      <c r="R325" s="10"/>
      <c r="S325" s="10"/>
      <c r="T325" s="10"/>
      <c r="U325" s="10"/>
      <c r="V325" s="10"/>
      <c r="W325" s="10"/>
    </row>
    <row r="326" ht="18.75" customHeight="1" spans="1:23">
      <c r="A326" s="8" t="s">
        <v>584</v>
      </c>
      <c r="B326" s="8" t="s">
        <v>742</v>
      </c>
      <c r="C326" s="9" t="s">
        <v>634</v>
      </c>
      <c r="D326" s="8" t="s">
        <v>87</v>
      </c>
      <c r="E326" s="8" t="s">
        <v>132</v>
      </c>
      <c r="F326" s="8" t="s">
        <v>133</v>
      </c>
      <c r="G326" s="8" t="s">
        <v>281</v>
      </c>
      <c r="H326" s="8" t="s">
        <v>282</v>
      </c>
      <c r="I326" s="10">
        <v>53930.88</v>
      </c>
      <c r="J326" s="10">
        <v>53930.88</v>
      </c>
      <c r="K326" s="10">
        <v>53930.88</v>
      </c>
      <c r="L326" s="10"/>
      <c r="M326" s="10"/>
      <c r="N326" s="10"/>
      <c r="O326" s="10"/>
      <c r="P326" s="23"/>
      <c r="Q326" s="10"/>
      <c r="R326" s="10"/>
      <c r="S326" s="10"/>
      <c r="T326" s="10"/>
      <c r="U326" s="10"/>
      <c r="V326" s="10"/>
      <c r="W326" s="10"/>
    </row>
    <row r="327" ht="18.75" customHeight="1" spans="1:23">
      <c r="A327" s="8" t="s">
        <v>584</v>
      </c>
      <c r="B327" s="8" t="s">
        <v>742</v>
      </c>
      <c r="C327" s="9" t="s">
        <v>634</v>
      </c>
      <c r="D327" s="8" t="s">
        <v>87</v>
      </c>
      <c r="E327" s="8" t="s">
        <v>132</v>
      </c>
      <c r="F327" s="8" t="s">
        <v>133</v>
      </c>
      <c r="G327" s="8" t="s">
        <v>281</v>
      </c>
      <c r="H327" s="8" t="s">
        <v>282</v>
      </c>
      <c r="I327" s="10">
        <v>190.08</v>
      </c>
      <c r="J327" s="10">
        <v>190.08</v>
      </c>
      <c r="K327" s="10">
        <v>190.08</v>
      </c>
      <c r="L327" s="10"/>
      <c r="M327" s="10"/>
      <c r="N327" s="10"/>
      <c r="O327" s="10"/>
      <c r="P327" s="23"/>
      <c r="Q327" s="10"/>
      <c r="R327" s="10"/>
      <c r="S327" s="10"/>
      <c r="T327" s="10"/>
      <c r="U327" s="10"/>
      <c r="V327" s="10"/>
      <c r="W327" s="10"/>
    </row>
    <row r="328" ht="18.75" customHeight="1" spans="1:23">
      <c r="A328" s="8" t="s">
        <v>584</v>
      </c>
      <c r="B328" s="8" t="s">
        <v>742</v>
      </c>
      <c r="C328" s="9" t="s">
        <v>634</v>
      </c>
      <c r="D328" s="8" t="s">
        <v>87</v>
      </c>
      <c r="E328" s="8" t="s">
        <v>132</v>
      </c>
      <c r="F328" s="8" t="s">
        <v>133</v>
      </c>
      <c r="G328" s="8" t="s">
        <v>281</v>
      </c>
      <c r="H328" s="8" t="s">
        <v>282</v>
      </c>
      <c r="I328" s="10">
        <v>1548</v>
      </c>
      <c r="J328" s="10">
        <v>1548</v>
      </c>
      <c r="K328" s="10">
        <v>1548</v>
      </c>
      <c r="L328" s="10"/>
      <c r="M328" s="10"/>
      <c r="N328" s="10"/>
      <c r="O328" s="10"/>
      <c r="P328" s="23"/>
      <c r="Q328" s="10"/>
      <c r="R328" s="10"/>
      <c r="S328" s="10"/>
      <c r="T328" s="10"/>
      <c r="U328" s="10"/>
      <c r="V328" s="10"/>
      <c r="W328" s="10"/>
    </row>
    <row r="329" ht="18.75" customHeight="1" spans="1:23">
      <c r="A329" s="8" t="s">
        <v>584</v>
      </c>
      <c r="B329" s="8" t="s">
        <v>742</v>
      </c>
      <c r="C329" s="9" t="s">
        <v>634</v>
      </c>
      <c r="D329" s="8" t="s">
        <v>87</v>
      </c>
      <c r="E329" s="8" t="s">
        <v>144</v>
      </c>
      <c r="F329" s="8" t="s">
        <v>145</v>
      </c>
      <c r="G329" s="8" t="s">
        <v>281</v>
      </c>
      <c r="H329" s="8" t="s">
        <v>282</v>
      </c>
      <c r="I329" s="10">
        <v>2352</v>
      </c>
      <c r="J329" s="10">
        <v>2352</v>
      </c>
      <c r="K329" s="10">
        <v>2352</v>
      </c>
      <c r="L329" s="10"/>
      <c r="M329" s="10"/>
      <c r="N329" s="10"/>
      <c r="O329" s="10"/>
      <c r="P329" s="23"/>
      <c r="Q329" s="10"/>
      <c r="R329" s="10"/>
      <c r="S329" s="10"/>
      <c r="T329" s="10"/>
      <c r="U329" s="10"/>
      <c r="V329" s="10"/>
      <c r="W329" s="10"/>
    </row>
    <row r="330" ht="18.75" customHeight="1" spans="1:23">
      <c r="A330" s="23"/>
      <c r="B330" s="23"/>
      <c r="C330" s="9" t="s">
        <v>743</v>
      </c>
      <c r="D330" s="23"/>
      <c r="E330" s="23"/>
      <c r="F330" s="23"/>
      <c r="G330" s="23"/>
      <c r="H330" s="23"/>
      <c r="I330" s="10">
        <v>123696</v>
      </c>
      <c r="J330" s="10">
        <v>123696</v>
      </c>
      <c r="K330" s="10">
        <v>123696</v>
      </c>
      <c r="L330" s="10"/>
      <c r="M330" s="10"/>
      <c r="N330" s="10"/>
      <c r="O330" s="10"/>
      <c r="P330" s="23"/>
      <c r="Q330" s="10"/>
      <c r="R330" s="10"/>
      <c r="S330" s="10"/>
      <c r="T330" s="10"/>
      <c r="U330" s="10"/>
      <c r="V330" s="10"/>
      <c r="W330" s="10"/>
    </row>
    <row r="331" ht="18.75" customHeight="1" spans="1:23">
      <c r="A331" s="8" t="s">
        <v>584</v>
      </c>
      <c r="B331" s="8" t="s">
        <v>744</v>
      </c>
      <c r="C331" s="9" t="s">
        <v>743</v>
      </c>
      <c r="D331" s="8" t="s">
        <v>89</v>
      </c>
      <c r="E331" s="8" t="s">
        <v>170</v>
      </c>
      <c r="F331" s="8" t="s">
        <v>171</v>
      </c>
      <c r="G331" s="8" t="s">
        <v>266</v>
      </c>
      <c r="H331" s="8" t="s">
        <v>267</v>
      </c>
      <c r="I331" s="10">
        <v>123696</v>
      </c>
      <c r="J331" s="10">
        <v>123696</v>
      </c>
      <c r="K331" s="10">
        <v>123696</v>
      </c>
      <c r="L331" s="10"/>
      <c r="M331" s="10"/>
      <c r="N331" s="10"/>
      <c r="O331" s="10"/>
      <c r="P331" s="23"/>
      <c r="Q331" s="10"/>
      <c r="R331" s="10"/>
      <c r="S331" s="10"/>
      <c r="T331" s="10"/>
      <c r="U331" s="10"/>
      <c r="V331" s="10"/>
      <c r="W331" s="10"/>
    </row>
    <row r="332" ht="18.75" customHeight="1" spans="1:23">
      <c r="A332" s="23"/>
      <c r="B332" s="23"/>
      <c r="C332" s="9" t="s">
        <v>576</v>
      </c>
      <c r="D332" s="23"/>
      <c r="E332" s="23"/>
      <c r="F332" s="23"/>
      <c r="G332" s="23"/>
      <c r="H332" s="23"/>
      <c r="I332" s="10">
        <v>1442597.19</v>
      </c>
      <c r="J332" s="10"/>
      <c r="K332" s="10"/>
      <c r="L332" s="10"/>
      <c r="M332" s="10"/>
      <c r="N332" s="10"/>
      <c r="O332" s="10"/>
      <c r="P332" s="23"/>
      <c r="Q332" s="10"/>
      <c r="R332" s="10">
        <v>1442597.19</v>
      </c>
      <c r="S332" s="10"/>
      <c r="T332" s="10"/>
      <c r="U332" s="10"/>
      <c r="V332" s="10"/>
      <c r="W332" s="10">
        <v>1442597.19</v>
      </c>
    </row>
    <row r="333" ht="18.75" customHeight="1" spans="1:23">
      <c r="A333" s="8" t="s">
        <v>577</v>
      </c>
      <c r="B333" s="8" t="s">
        <v>745</v>
      </c>
      <c r="C333" s="9" t="s">
        <v>576</v>
      </c>
      <c r="D333" s="8" t="s">
        <v>89</v>
      </c>
      <c r="E333" s="8" t="s">
        <v>132</v>
      </c>
      <c r="F333" s="8" t="s">
        <v>133</v>
      </c>
      <c r="G333" s="8" t="s">
        <v>281</v>
      </c>
      <c r="H333" s="8" t="s">
        <v>282</v>
      </c>
      <c r="I333" s="10">
        <v>1442597.19</v>
      </c>
      <c r="J333" s="10"/>
      <c r="K333" s="10"/>
      <c r="L333" s="10"/>
      <c r="M333" s="10"/>
      <c r="N333" s="10"/>
      <c r="O333" s="10"/>
      <c r="P333" s="23"/>
      <c r="Q333" s="10"/>
      <c r="R333" s="10">
        <v>1442597.19</v>
      </c>
      <c r="S333" s="10"/>
      <c r="T333" s="10"/>
      <c r="U333" s="10"/>
      <c r="V333" s="10"/>
      <c r="W333" s="10">
        <v>1442597.19</v>
      </c>
    </row>
    <row r="334" ht="18.75" customHeight="1" spans="1:23">
      <c r="A334" s="23"/>
      <c r="B334" s="23"/>
      <c r="C334" s="9" t="s">
        <v>581</v>
      </c>
      <c r="D334" s="23"/>
      <c r="E334" s="23"/>
      <c r="F334" s="23"/>
      <c r="G334" s="23"/>
      <c r="H334" s="23"/>
      <c r="I334" s="10">
        <v>26395.2</v>
      </c>
      <c r="J334" s="10">
        <v>26395.2</v>
      </c>
      <c r="K334" s="10">
        <v>26395.2</v>
      </c>
      <c r="L334" s="10"/>
      <c r="M334" s="10"/>
      <c r="N334" s="10"/>
      <c r="O334" s="10"/>
      <c r="P334" s="23"/>
      <c r="Q334" s="10"/>
      <c r="R334" s="10"/>
      <c r="S334" s="10"/>
      <c r="T334" s="10"/>
      <c r="U334" s="10"/>
      <c r="V334" s="10"/>
      <c r="W334" s="10"/>
    </row>
    <row r="335" ht="18.75" customHeight="1" spans="1:23">
      <c r="A335" s="8" t="s">
        <v>577</v>
      </c>
      <c r="B335" s="8" t="s">
        <v>746</v>
      </c>
      <c r="C335" s="9" t="s">
        <v>581</v>
      </c>
      <c r="D335" s="8" t="s">
        <v>89</v>
      </c>
      <c r="E335" s="8" t="s">
        <v>130</v>
      </c>
      <c r="F335" s="8" t="s">
        <v>131</v>
      </c>
      <c r="G335" s="8" t="s">
        <v>281</v>
      </c>
      <c r="H335" s="8" t="s">
        <v>282</v>
      </c>
      <c r="I335" s="10">
        <v>26395.2</v>
      </c>
      <c r="J335" s="10">
        <v>26395.2</v>
      </c>
      <c r="K335" s="10">
        <v>26395.2</v>
      </c>
      <c r="L335" s="10"/>
      <c r="M335" s="10"/>
      <c r="N335" s="10"/>
      <c r="O335" s="10"/>
      <c r="P335" s="23"/>
      <c r="Q335" s="10"/>
      <c r="R335" s="10"/>
      <c r="S335" s="10"/>
      <c r="T335" s="10"/>
      <c r="U335" s="10"/>
      <c r="V335" s="10"/>
      <c r="W335" s="10"/>
    </row>
    <row r="336" ht="18.75" customHeight="1" spans="1:23">
      <c r="A336" s="23"/>
      <c r="B336" s="23"/>
      <c r="C336" s="9" t="s">
        <v>600</v>
      </c>
      <c r="D336" s="23"/>
      <c r="E336" s="23"/>
      <c r="F336" s="23"/>
      <c r="G336" s="23"/>
      <c r="H336" s="23"/>
      <c r="I336" s="10">
        <v>5000000</v>
      </c>
      <c r="J336" s="10"/>
      <c r="K336" s="10"/>
      <c r="L336" s="10"/>
      <c r="M336" s="10"/>
      <c r="N336" s="10"/>
      <c r="O336" s="10"/>
      <c r="P336" s="23"/>
      <c r="Q336" s="10"/>
      <c r="R336" s="10">
        <v>5000000</v>
      </c>
      <c r="S336" s="10"/>
      <c r="T336" s="10"/>
      <c r="U336" s="10"/>
      <c r="V336" s="10"/>
      <c r="W336" s="10">
        <v>5000000</v>
      </c>
    </row>
    <row r="337" ht="18.75" customHeight="1" spans="1:23">
      <c r="A337" s="8" t="s">
        <v>577</v>
      </c>
      <c r="B337" s="8" t="s">
        <v>747</v>
      </c>
      <c r="C337" s="9" t="s">
        <v>600</v>
      </c>
      <c r="D337" s="8" t="s">
        <v>89</v>
      </c>
      <c r="E337" s="8" t="s">
        <v>132</v>
      </c>
      <c r="F337" s="8" t="s">
        <v>133</v>
      </c>
      <c r="G337" s="8" t="s">
        <v>281</v>
      </c>
      <c r="H337" s="8" t="s">
        <v>282</v>
      </c>
      <c r="I337" s="10">
        <v>5000000</v>
      </c>
      <c r="J337" s="10"/>
      <c r="K337" s="10"/>
      <c r="L337" s="10"/>
      <c r="M337" s="10"/>
      <c r="N337" s="10"/>
      <c r="O337" s="10"/>
      <c r="P337" s="23"/>
      <c r="Q337" s="10"/>
      <c r="R337" s="10">
        <v>5000000</v>
      </c>
      <c r="S337" s="10"/>
      <c r="T337" s="10"/>
      <c r="U337" s="10"/>
      <c r="V337" s="10"/>
      <c r="W337" s="10">
        <v>5000000</v>
      </c>
    </row>
    <row r="338" ht="18.75" customHeight="1" spans="1:23">
      <c r="A338" s="23"/>
      <c r="B338" s="23"/>
      <c r="C338" s="9" t="s">
        <v>592</v>
      </c>
      <c r="D338" s="23"/>
      <c r="E338" s="23"/>
      <c r="F338" s="23"/>
      <c r="G338" s="23"/>
      <c r="H338" s="23"/>
      <c r="I338" s="10">
        <v>1360.8</v>
      </c>
      <c r="J338" s="10">
        <v>1360.8</v>
      </c>
      <c r="K338" s="10">
        <v>1360.8</v>
      </c>
      <c r="L338" s="10"/>
      <c r="M338" s="10"/>
      <c r="N338" s="10"/>
      <c r="O338" s="10"/>
      <c r="P338" s="23"/>
      <c r="Q338" s="10"/>
      <c r="R338" s="10"/>
      <c r="S338" s="10"/>
      <c r="T338" s="10"/>
      <c r="U338" s="10"/>
      <c r="V338" s="10"/>
      <c r="W338" s="10"/>
    </row>
    <row r="339" ht="18.75" customHeight="1" spans="1:23">
      <c r="A339" s="8" t="s">
        <v>584</v>
      </c>
      <c r="B339" s="8" t="s">
        <v>748</v>
      </c>
      <c r="C339" s="9" t="s">
        <v>592</v>
      </c>
      <c r="D339" s="8" t="s">
        <v>89</v>
      </c>
      <c r="E339" s="8" t="s">
        <v>130</v>
      </c>
      <c r="F339" s="8" t="s">
        <v>131</v>
      </c>
      <c r="G339" s="8" t="s">
        <v>614</v>
      </c>
      <c r="H339" s="8" t="s">
        <v>615</v>
      </c>
      <c r="I339" s="10">
        <v>1360.8</v>
      </c>
      <c r="J339" s="10">
        <v>1360.8</v>
      </c>
      <c r="K339" s="10">
        <v>1360.8</v>
      </c>
      <c r="L339" s="10"/>
      <c r="M339" s="10"/>
      <c r="N339" s="10"/>
      <c r="O339" s="10"/>
      <c r="P339" s="23"/>
      <c r="Q339" s="10"/>
      <c r="R339" s="10"/>
      <c r="S339" s="10"/>
      <c r="T339" s="10"/>
      <c r="U339" s="10"/>
      <c r="V339" s="10"/>
      <c r="W339" s="10"/>
    </row>
    <row r="340" ht="18.75" customHeight="1" spans="1:23">
      <c r="A340" s="23"/>
      <c r="B340" s="23"/>
      <c r="C340" s="9" t="s">
        <v>594</v>
      </c>
      <c r="D340" s="23"/>
      <c r="E340" s="23"/>
      <c r="F340" s="23"/>
      <c r="G340" s="23"/>
      <c r="H340" s="23"/>
      <c r="I340" s="10">
        <v>401920</v>
      </c>
      <c r="J340" s="10">
        <v>401920</v>
      </c>
      <c r="K340" s="10">
        <v>401920</v>
      </c>
      <c r="L340" s="10"/>
      <c r="M340" s="10"/>
      <c r="N340" s="10"/>
      <c r="O340" s="10"/>
      <c r="P340" s="23"/>
      <c r="Q340" s="10"/>
      <c r="R340" s="10"/>
      <c r="S340" s="10"/>
      <c r="T340" s="10"/>
      <c r="U340" s="10"/>
      <c r="V340" s="10"/>
      <c r="W340" s="10"/>
    </row>
    <row r="341" ht="18.75" customHeight="1" spans="1:23">
      <c r="A341" s="8" t="s">
        <v>577</v>
      </c>
      <c r="B341" s="8" t="s">
        <v>749</v>
      </c>
      <c r="C341" s="9" t="s">
        <v>594</v>
      </c>
      <c r="D341" s="8" t="s">
        <v>89</v>
      </c>
      <c r="E341" s="8" t="s">
        <v>130</v>
      </c>
      <c r="F341" s="8" t="s">
        <v>131</v>
      </c>
      <c r="G341" s="8" t="s">
        <v>281</v>
      </c>
      <c r="H341" s="8" t="s">
        <v>282</v>
      </c>
      <c r="I341" s="10">
        <v>401920</v>
      </c>
      <c r="J341" s="10">
        <v>401920</v>
      </c>
      <c r="K341" s="10">
        <v>401920</v>
      </c>
      <c r="L341" s="10"/>
      <c r="M341" s="10"/>
      <c r="N341" s="10"/>
      <c r="O341" s="10"/>
      <c r="P341" s="23"/>
      <c r="Q341" s="10"/>
      <c r="R341" s="10"/>
      <c r="S341" s="10"/>
      <c r="T341" s="10"/>
      <c r="U341" s="10"/>
      <c r="V341" s="10"/>
      <c r="W341" s="10"/>
    </row>
    <row r="342" ht="18.75" customHeight="1" spans="1:23">
      <c r="A342" s="23"/>
      <c r="B342" s="23"/>
      <c r="C342" s="9" t="s">
        <v>656</v>
      </c>
      <c r="D342" s="23"/>
      <c r="E342" s="23"/>
      <c r="F342" s="23"/>
      <c r="G342" s="23"/>
      <c r="H342" s="23"/>
      <c r="I342" s="10">
        <v>246120</v>
      </c>
      <c r="J342" s="10">
        <v>246120</v>
      </c>
      <c r="K342" s="10">
        <v>246120</v>
      </c>
      <c r="L342" s="10"/>
      <c r="M342" s="10"/>
      <c r="N342" s="10"/>
      <c r="O342" s="10"/>
      <c r="P342" s="23"/>
      <c r="Q342" s="10"/>
      <c r="R342" s="10"/>
      <c r="S342" s="10"/>
      <c r="T342" s="10"/>
      <c r="U342" s="10"/>
      <c r="V342" s="10"/>
      <c r="W342" s="10"/>
    </row>
    <row r="343" ht="18.75" customHeight="1" spans="1:23">
      <c r="A343" s="8" t="s">
        <v>584</v>
      </c>
      <c r="B343" s="8" t="s">
        <v>750</v>
      </c>
      <c r="C343" s="9" t="s">
        <v>656</v>
      </c>
      <c r="D343" s="8" t="s">
        <v>89</v>
      </c>
      <c r="E343" s="8" t="s">
        <v>132</v>
      </c>
      <c r="F343" s="8" t="s">
        <v>133</v>
      </c>
      <c r="G343" s="8" t="s">
        <v>266</v>
      </c>
      <c r="H343" s="8" t="s">
        <v>267</v>
      </c>
      <c r="I343" s="10">
        <v>246120</v>
      </c>
      <c r="J343" s="10">
        <v>246120</v>
      </c>
      <c r="K343" s="10">
        <v>246120</v>
      </c>
      <c r="L343" s="10"/>
      <c r="M343" s="10"/>
      <c r="N343" s="10"/>
      <c r="O343" s="10"/>
      <c r="P343" s="23"/>
      <c r="Q343" s="10"/>
      <c r="R343" s="10"/>
      <c r="S343" s="10"/>
      <c r="T343" s="10"/>
      <c r="U343" s="10"/>
      <c r="V343" s="10"/>
      <c r="W343" s="10"/>
    </row>
    <row r="344" ht="18.75" customHeight="1" spans="1:23">
      <c r="A344" s="23"/>
      <c r="B344" s="23"/>
      <c r="C344" s="9" t="s">
        <v>632</v>
      </c>
      <c r="D344" s="23"/>
      <c r="E344" s="23"/>
      <c r="F344" s="23"/>
      <c r="G344" s="23"/>
      <c r="H344" s="23"/>
      <c r="I344" s="10">
        <v>8850</v>
      </c>
      <c r="J344" s="10">
        <v>8850</v>
      </c>
      <c r="K344" s="10">
        <v>8850</v>
      </c>
      <c r="L344" s="10"/>
      <c r="M344" s="10"/>
      <c r="N344" s="10"/>
      <c r="O344" s="10"/>
      <c r="P344" s="23"/>
      <c r="Q344" s="10"/>
      <c r="R344" s="10"/>
      <c r="S344" s="10"/>
      <c r="T344" s="10"/>
      <c r="U344" s="10"/>
      <c r="V344" s="10"/>
      <c r="W344" s="10"/>
    </row>
    <row r="345" ht="18.75" customHeight="1" spans="1:23">
      <c r="A345" s="8" t="s">
        <v>584</v>
      </c>
      <c r="B345" s="8" t="s">
        <v>751</v>
      </c>
      <c r="C345" s="9" t="s">
        <v>632</v>
      </c>
      <c r="D345" s="8" t="s">
        <v>89</v>
      </c>
      <c r="E345" s="8" t="s">
        <v>132</v>
      </c>
      <c r="F345" s="8" t="s">
        <v>133</v>
      </c>
      <c r="G345" s="8" t="s">
        <v>614</v>
      </c>
      <c r="H345" s="8" t="s">
        <v>615</v>
      </c>
      <c r="I345" s="10">
        <v>8850</v>
      </c>
      <c r="J345" s="10">
        <v>8850</v>
      </c>
      <c r="K345" s="10">
        <v>8850</v>
      </c>
      <c r="L345" s="10"/>
      <c r="M345" s="10"/>
      <c r="N345" s="10"/>
      <c r="O345" s="10"/>
      <c r="P345" s="23"/>
      <c r="Q345" s="10"/>
      <c r="R345" s="10"/>
      <c r="S345" s="10"/>
      <c r="T345" s="10"/>
      <c r="U345" s="10"/>
      <c r="V345" s="10"/>
      <c r="W345" s="10"/>
    </row>
    <row r="346" ht="18.75" customHeight="1" spans="1:23">
      <c r="A346" s="23"/>
      <c r="B346" s="23"/>
      <c r="C346" s="9" t="s">
        <v>634</v>
      </c>
      <c r="D346" s="23"/>
      <c r="E346" s="23"/>
      <c r="F346" s="23"/>
      <c r="G346" s="23"/>
      <c r="H346" s="23"/>
      <c r="I346" s="10">
        <v>35219.04</v>
      </c>
      <c r="J346" s="10">
        <v>35219.04</v>
      </c>
      <c r="K346" s="10">
        <v>35219.04</v>
      </c>
      <c r="L346" s="10"/>
      <c r="M346" s="10"/>
      <c r="N346" s="10"/>
      <c r="O346" s="10"/>
      <c r="P346" s="23"/>
      <c r="Q346" s="10"/>
      <c r="R346" s="10"/>
      <c r="S346" s="10"/>
      <c r="T346" s="10"/>
      <c r="U346" s="10"/>
      <c r="V346" s="10"/>
      <c r="W346" s="10"/>
    </row>
    <row r="347" ht="18.75" customHeight="1" spans="1:23">
      <c r="A347" s="8" t="s">
        <v>584</v>
      </c>
      <c r="B347" s="8" t="s">
        <v>752</v>
      </c>
      <c r="C347" s="9" t="s">
        <v>634</v>
      </c>
      <c r="D347" s="8" t="s">
        <v>89</v>
      </c>
      <c r="E347" s="8" t="s">
        <v>132</v>
      </c>
      <c r="F347" s="8" t="s">
        <v>133</v>
      </c>
      <c r="G347" s="8" t="s">
        <v>281</v>
      </c>
      <c r="H347" s="8" t="s">
        <v>282</v>
      </c>
      <c r="I347" s="10">
        <v>33920.64</v>
      </c>
      <c r="J347" s="10">
        <v>33920.64</v>
      </c>
      <c r="K347" s="10">
        <v>33920.64</v>
      </c>
      <c r="L347" s="10"/>
      <c r="M347" s="10"/>
      <c r="N347" s="10"/>
      <c r="O347" s="10"/>
      <c r="P347" s="23"/>
      <c r="Q347" s="10"/>
      <c r="R347" s="10"/>
      <c r="S347" s="10"/>
      <c r="T347" s="10"/>
      <c r="U347" s="10"/>
      <c r="V347" s="10"/>
      <c r="W347" s="10"/>
    </row>
    <row r="348" ht="18.75" customHeight="1" spans="1:23">
      <c r="A348" s="8" t="s">
        <v>584</v>
      </c>
      <c r="B348" s="8" t="s">
        <v>752</v>
      </c>
      <c r="C348" s="9" t="s">
        <v>634</v>
      </c>
      <c r="D348" s="8" t="s">
        <v>89</v>
      </c>
      <c r="E348" s="8" t="s">
        <v>132</v>
      </c>
      <c r="F348" s="8" t="s">
        <v>133</v>
      </c>
      <c r="G348" s="8" t="s">
        <v>281</v>
      </c>
      <c r="H348" s="8" t="s">
        <v>282</v>
      </c>
      <c r="I348" s="10">
        <v>626.4</v>
      </c>
      <c r="J348" s="10">
        <v>626.4</v>
      </c>
      <c r="K348" s="10">
        <v>626.4</v>
      </c>
      <c r="L348" s="10"/>
      <c r="M348" s="10"/>
      <c r="N348" s="10"/>
      <c r="O348" s="10"/>
      <c r="P348" s="23"/>
      <c r="Q348" s="10"/>
      <c r="R348" s="10"/>
      <c r="S348" s="10"/>
      <c r="T348" s="10"/>
      <c r="U348" s="10"/>
      <c r="V348" s="10"/>
      <c r="W348" s="10"/>
    </row>
    <row r="349" ht="18.75" customHeight="1" spans="1:23">
      <c r="A349" s="8" t="s">
        <v>584</v>
      </c>
      <c r="B349" s="8" t="s">
        <v>752</v>
      </c>
      <c r="C349" s="9" t="s">
        <v>634</v>
      </c>
      <c r="D349" s="8" t="s">
        <v>89</v>
      </c>
      <c r="E349" s="8" t="s">
        <v>144</v>
      </c>
      <c r="F349" s="8" t="s">
        <v>145</v>
      </c>
      <c r="G349" s="8" t="s">
        <v>281</v>
      </c>
      <c r="H349" s="8" t="s">
        <v>282</v>
      </c>
      <c r="I349" s="10">
        <v>672</v>
      </c>
      <c r="J349" s="10">
        <v>672</v>
      </c>
      <c r="K349" s="10">
        <v>672</v>
      </c>
      <c r="L349" s="10"/>
      <c r="M349" s="10"/>
      <c r="N349" s="10"/>
      <c r="O349" s="10"/>
      <c r="P349" s="23"/>
      <c r="Q349" s="10"/>
      <c r="R349" s="10"/>
      <c r="S349" s="10"/>
      <c r="T349" s="10"/>
      <c r="U349" s="10"/>
      <c r="V349" s="10"/>
      <c r="W349" s="10"/>
    </row>
    <row r="350" ht="18.75" customHeight="1" spans="1:23">
      <c r="A350" s="23"/>
      <c r="B350" s="23"/>
      <c r="C350" s="9" t="s">
        <v>576</v>
      </c>
      <c r="D350" s="23"/>
      <c r="E350" s="23"/>
      <c r="F350" s="23"/>
      <c r="G350" s="23"/>
      <c r="H350" s="23"/>
      <c r="I350" s="10">
        <v>288673.7</v>
      </c>
      <c r="J350" s="10"/>
      <c r="K350" s="10"/>
      <c r="L350" s="10"/>
      <c r="M350" s="10"/>
      <c r="N350" s="10"/>
      <c r="O350" s="10"/>
      <c r="P350" s="23"/>
      <c r="Q350" s="10"/>
      <c r="R350" s="10">
        <v>288673.7</v>
      </c>
      <c r="S350" s="10"/>
      <c r="T350" s="10"/>
      <c r="U350" s="10"/>
      <c r="V350" s="10"/>
      <c r="W350" s="10">
        <v>288673.7</v>
      </c>
    </row>
    <row r="351" ht="18.75" customHeight="1" spans="1:23">
      <c r="A351" s="8" t="s">
        <v>577</v>
      </c>
      <c r="B351" s="8" t="s">
        <v>753</v>
      </c>
      <c r="C351" s="9" t="s">
        <v>576</v>
      </c>
      <c r="D351" s="8" t="s">
        <v>91</v>
      </c>
      <c r="E351" s="8" t="s">
        <v>132</v>
      </c>
      <c r="F351" s="8" t="s">
        <v>133</v>
      </c>
      <c r="G351" s="8" t="s">
        <v>281</v>
      </c>
      <c r="H351" s="8" t="s">
        <v>282</v>
      </c>
      <c r="I351" s="10">
        <v>195600</v>
      </c>
      <c r="J351" s="10"/>
      <c r="K351" s="10"/>
      <c r="L351" s="10"/>
      <c r="M351" s="10"/>
      <c r="N351" s="10"/>
      <c r="O351" s="10"/>
      <c r="P351" s="23"/>
      <c r="Q351" s="10"/>
      <c r="R351" s="10">
        <v>195600</v>
      </c>
      <c r="S351" s="10"/>
      <c r="T351" s="10"/>
      <c r="U351" s="10"/>
      <c r="V351" s="10"/>
      <c r="W351" s="10">
        <v>195600</v>
      </c>
    </row>
    <row r="352" ht="18.75" customHeight="1" spans="1:23">
      <c r="A352" s="8" t="s">
        <v>577</v>
      </c>
      <c r="B352" s="8" t="s">
        <v>753</v>
      </c>
      <c r="C352" s="9" t="s">
        <v>576</v>
      </c>
      <c r="D352" s="8" t="s">
        <v>91</v>
      </c>
      <c r="E352" s="8" t="s">
        <v>132</v>
      </c>
      <c r="F352" s="8" t="s">
        <v>133</v>
      </c>
      <c r="G352" s="8" t="s">
        <v>281</v>
      </c>
      <c r="H352" s="8" t="s">
        <v>282</v>
      </c>
      <c r="I352" s="10">
        <v>93073.7</v>
      </c>
      <c r="J352" s="10"/>
      <c r="K352" s="10"/>
      <c r="L352" s="10"/>
      <c r="M352" s="10"/>
      <c r="N352" s="10"/>
      <c r="O352" s="10"/>
      <c r="P352" s="23"/>
      <c r="Q352" s="10"/>
      <c r="R352" s="10">
        <v>93073.7</v>
      </c>
      <c r="S352" s="10"/>
      <c r="T352" s="10"/>
      <c r="U352" s="10"/>
      <c r="V352" s="10"/>
      <c r="W352" s="10">
        <v>93073.7</v>
      </c>
    </row>
    <row r="353" ht="18.75" customHeight="1" spans="1:23">
      <c r="A353" s="23"/>
      <c r="B353" s="23"/>
      <c r="C353" s="9" t="s">
        <v>754</v>
      </c>
      <c r="D353" s="23"/>
      <c r="E353" s="23"/>
      <c r="F353" s="23"/>
      <c r="G353" s="23"/>
      <c r="H353" s="23"/>
      <c r="I353" s="10">
        <v>3960</v>
      </c>
      <c r="J353" s="10">
        <v>3960</v>
      </c>
      <c r="K353" s="10">
        <v>3960</v>
      </c>
      <c r="L353" s="10"/>
      <c r="M353" s="10"/>
      <c r="N353" s="10"/>
      <c r="O353" s="10"/>
      <c r="P353" s="23"/>
      <c r="Q353" s="10"/>
      <c r="R353" s="10"/>
      <c r="S353" s="10"/>
      <c r="T353" s="10"/>
      <c r="U353" s="10"/>
      <c r="V353" s="10"/>
      <c r="W353" s="10"/>
    </row>
    <row r="354" ht="18.75" customHeight="1" spans="1:23">
      <c r="A354" s="8" t="s">
        <v>584</v>
      </c>
      <c r="B354" s="8" t="s">
        <v>755</v>
      </c>
      <c r="C354" s="9" t="s">
        <v>754</v>
      </c>
      <c r="D354" s="8" t="s">
        <v>91</v>
      </c>
      <c r="E354" s="8" t="s">
        <v>130</v>
      </c>
      <c r="F354" s="8" t="s">
        <v>131</v>
      </c>
      <c r="G354" s="8" t="s">
        <v>281</v>
      </c>
      <c r="H354" s="8" t="s">
        <v>282</v>
      </c>
      <c r="I354" s="10">
        <v>3960</v>
      </c>
      <c r="J354" s="10">
        <v>3960</v>
      </c>
      <c r="K354" s="10">
        <v>3960</v>
      </c>
      <c r="L354" s="10"/>
      <c r="M354" s="10"/>
      <c r="N354" s="10"/>
      <c r="O354" s="10"/>
      <c r="P354" s="23"/>
      <c r="Q354" s="10"/>
      <c r="R354" s="10"/>
      <c r="S354" s="10"/>
      <c r="T354" s="10"/>
      <c r="U354" s="10"/>
      <c r="V354" s="10"/>
      <c r="W354" s="10"/>
    </row>
    <row r="355" ht="18.75" customHeight="1" spans="1:23">
      <c r="A355" s="23"/>
      <c r="B355" s="23"/>
      <c r="C355" s="9" t="s">
        <v>600</v>
      </c>
      <c r="D355" s="23"/>
      <c r="E355" s="23"/>
      <c r="F355" s="23"/>
      <c r="G355" s="23"/>
      <c r="H355" s="23"/>
      <c r="I355" s="10">
        <v>930000</v>
      </c>
      <c r="J355" s="10"/>
      <c r="K355" s="10"/>
      <c r="L355" s="10"/>
      <c r="M355" s="10"/>
      <c r="N355" s="10"/>
      <c r="O355" s="10"/>
      <c r="P355" s="23"/>
      <c r="Q355" s="10"/>
      <c r="R355" s="10">
        <v>930000</v>
      </c>
      <c r="S355" s="10"/>
      <c r="T355" s="10"/>
      <c r="U355" s="10"/>
      <c r="V355" s="10"/>
      <c r="W355" s="10">
        <v>930000</v>
      </c>
    </row>
    <row r="356" ht="18.75" customHeight="1" spans="1:23">
      <c r="A356" s="8" t="s">
        <v>577</v>
      </c>
      <c r="B356" s="8" t="s">
        <v>756</v>
      </c>
      <c r="C356" s="9" t="s">
        <v>600</v>
      </c>
      <c r="D356" s="8" t="s">
        <v>91</v>
      </c>
      <c r="E356" s="8" t="s">
        <v>132</v>
      </c>
      <c r="F356" s="8" t="s">
        <v>133</v>
      </c>
      <c r="G356" s="8" t="s">
        <v>281</v>
      </c>
      <c r="H356" s="8" t="s">
        <v>282</v>
      </c>
      <c r="I356" s="10">
        <v>930000</v>
      </c>
      <c r="J356" s="10"/>
      <c r="K356" s="10"/>
      <c r="L356" s="10"/>
      <c r="M356" s="10"/>
      <c r="N356" s="10"/>
      <c r="O356" s="10"/>
      <c r="P356" s="23"/>
      <c r="Q356" s="10"/>
      <c r="R356" s="10">
        <v>930000</v>
      </c>
      <c r="S356" s="10"/>
      <c r="T356" s="10"/>
      <c r="U356" s="10"/>
      <c r="V356" s="10"/>
      <c r="W356" s="10">
        <v>930000</v>
      </c>
    </row>
    <row r="357" ht="18.75" customHeight="1" spans="1:23">
      <c r="A357" s="23"/>
      <c r="B357" s="23"/>
      <c r="C357" s="9" t="s">
        <v>592</v>
      </c>
      <c r="D357" s="23"/>
      <c r="E357" s="23"/>
      <c r="F357" s="23"/>
      <c r="G357" s="23"/>
      <c r="H357" s="23"/>
      <c r="I357" s="10">
        <v>288</v>
      </c>
      <c r="J357" s="10">
        <v>288</v>
      </c>
      <c r="K357" s="10">
        <v>288</v>
      </c>
      <c r="L357" s="10"/>
      <c r="M357" s="10"/>
      <c r="N357" s="10"/>
      <c r="O357" s="10"/>
      <c r="P357" s="23"/>
      <c r="Q357" s="10"/>
      <c r="R357" s="10"/>
      <c r="S357" s="10"/>
      <c r="T357" s="10"/>
      <c r="U357" s="10"/>
      <c r="V357" s="10"/>
      <c r="W357" s="10"/>
    </row>
    <row r="358" ht="18.75" customHeight="1" spans="1:23">
      <c r="A358" s="8" t="s">
        <v>584</v>
      </c>
      <c r="B358" s="8" t="s">
        <v>757</v>
      </c>
      <c r="C358" s="9" t="s">
        <v>592</v>
      </c>
      <c r="D358" s="8" t="s">
        <v>91</v>
      </c>
      <c r="E358" s="8" t="s">
        <v>130</v>
      </c>
      <c r="F358" s="8" t="s">
        <v>131</v>
      </c>
      <c r="G358" s="8" t="s">
        <v>266</v>
      </c>
      <c r="H358" s="8" t="s">
        <v>267</v>
      </c>
      <c r="I358" s="10">
        <v>288</v>
      </c>
      <c r="J358" s="10">
        <v>288</v>
      </c>
      <c r="K358" s="10">
        <v>288</v>
      </c>
      <c r="L358" s="10"/>
      <c r="M358" s="10"/>
      <c r="N358" s="10"/>
      <c r="O358" s="10"/>
      <c r="P358" s="23"/>
      <c r="Q358" s="10"/>
      <c r="R358" s="10"/>
      <c r="S358" s="10"/>
      <c r="T358" s="10"/>
      <c r="U358" s="10"/>
      <c r="V358" s="10"/>
      <c r="W358" s="10"/>
    </row>
    <row r="359" ht="18.75" customHeight="1" spans="1:23">
      <c r="A359" s="23"/>
      <c r="B359" s="23"/>
      <c r="C359" s="9" t="s">
        <v>594</v>
      </c>
      <c r="D359" s="23"/>
      <c r="E359" s="23"/>
      <c r="F359" s="23"/>
      <c r="G359" s="23"/>
      <c r="H359" s="23"/>
      <c r="I359" s="10">
        <v>89600</v>
      </c>
      <c r="J359" s="10">
        <v>89600</v>
      </c>
      <c r="K359" s="10">
        <v>89600</v>
      </c>
      <c r="L359" s="10"/>
      <c r="M359" s="10"/>
      <c r="N359" s="10"/>
      <c r="O359" s="10"/>
      <c r="P359" s="23"/>
      <c r="Q359" s="10"/>
      <c r="R359" s="10"/>
      <c r="S359" s="10"/>
      <c r="T359" s="10"/>
      <c r="U359" s="10"/>
      <c r="V359" s="10"/>
      <c r="W359" s="10"/>
    </row>
    <row r="360" ht="18.75" customHeight="1" spans="1:23">
      <c r="A360" s="8" t="s">
        <v>577</v>
      </c>
      <c r="B360" s="8" t="s">
        <v>758</v>
      </c>
      <c r="C360" s="9" t="s">
        <v>594</v>
      </c>
      <c r="D360" s="8" t="s">
        <v>91</v>
      </c>
      <c r="E360" s="8" t="s">
        <v>130</v>
      </c>
      <c r="F360" s="8" t="s">
        <v>131</v>
      </c>
      <c r="G360" s="8" t="s">
        <v>281</v>
      </c>
      <c r="H360" s="8" t="s">
        <v>282</v>
      </c>
      <c r="I360" s="10">
        <v>65600</v>
      </c>
      <c r="J360" s="10">
        <v>65600</v>
      </c>
      <c r="K360" s="10">
        <v>65600</v>
      </c>
      <c r="L360" s="10"/>
      <c r="M360" s="10"/>
      <c r="N360" s="10"/>
      <c r="O360" s="10"/>
      <c r="P360" s="23"/>
      <c r="Q360" s="10"/>
      <c r="R360" s="10"/>
      <c r="S360" s="10"/>
      <c r="T360" s="10"/>
      <c r="U360" s="10"/>
      <c r="V360" s="10"/>
      <c r="W360" s="10"/>
    </row>
    <row r="361" ht="18.75" customHeight="1" spans="1:23">
      <c r="A361" s="8" t="s">
        <v>577</v>
      </c>
      <c r="B361" s="8" t="s">
        <v>758</v>
      </c>
      <c r="C361" s="9" t="s">
        <v>594</v>
      </c>
      <c r="D361" s="8" t="s">
        <v>91</v>
      </c>
      <c r="E361" s="8" t="s">
        <v>130</v>
      </c>
      <c r="F361" s="8" t="s">
        <v>131</v>
      </c>
      <c r="G361" s="8" t="s">
        <v>712</v>
      </c>
      <c r="H361" s="8" t="s">
        <v>713</v>
      </c>
      <c r="I361" s="10">
        <v>3000</v>
      </c>
      <c r="J361" s="10">
        <v>3000</v>
      </c>
      <c r="K361" s="10">
        <v>3000</v>
      </c>
      <c r="L361" s="10"/>
      <c r="M361" s="10"/>
      <c r="N361" s="10"/>
      <c r="O361" s="10"/>
      <c r="P361" s="23"/>
      <c r="Q361" s="10"/>
      <c r="R361" s="10"/>
      <c r="S361" s="10"/>
      <c r="T361" s="10"/>
      <c r="U361" s="10"/>
      <c r="V361" s="10"/>
      <c r="W361" s="10"/>
    </row>
    <row r="362" ht="18.75" customHeight="1" spans="1:23">
      <c r="A362" s="8" t="s">
        <v>577</v>
      </c>
      <c r="B362" s="8" t="s">
        <v>758</v>
      </c>
      <c r="C362" s="9" t="s">
        <v>594</v>
      </c>
      <c r="D362" s="8" t="s">
        <v>91</v>
      </c>
      <c r="E362" s="8" t="s">
        <v>130</v>
      </c>
      <c r="F362" s="8" t="s">
        <v>131</v>
      </c>
      <c r="G362" s="8" t="s">
        <v>283</v>
      </c>
      <c r="H362" s="8" t="s">
        <v>284</v>
      </c>
      <c r="I362" s="10">
        <v>1000</v>
      </c>
      <c r="J362" s="10">
        <v>1000</v>
      </c>
      <c r="K362" s="10">
        <v>1000</v>
      </c>
      <c r="L362" s="10"/>
      <c r="M362" s="10"/>
      <c r="N362" s="10"/>
      <c r="O362" s="10"/>
      <c r="P362" s="23"/>
      <c r="Q362" s="10"/>
      <c r="R362" s="10"/>
      <c r="S362" s="10"/>
      <c r="T362" s="10"/>
      <c r="U362" s="10"/>
      <c r="V362" s="10"/>
      <c r="W362" s="10"/>
    </row>
    <row r="363" ht="18.75" customHeight="1" spans="1:23">
      <c r="A363" s="8" t="s">
        <v>577</v>
      </c>
      <c r="B363" s="8" t="s">
        <v>758</v>
      </c>
      <c r="C363" s="9" t="s">
        <v>594</v>
      </c>
      <c r="D363" s="8" t="s">
        <v>91</v>
      </c>
      <c r="E363" s="8" t="s">
        <v>130</v>
      </c>
      <c r="F363" s="8" t="s">
        <v>131</v>
      </c>
      <c r="G363" s="8" t="s">
        <v>293</v>
      </c>
      <c r="H363" s="8" t="s">
        <v>294</v>
      </c>
      <c r="I363" s="10">
        <v>1000</v>
      </c>
      <c r="J363" s="10">
        <v>1000</v>
      </c>
      <c r="K363" s="10">
        <v>1000</v>
      </c>
      <c r="L363" s="10"/>
      <c r="M363" s="10"/>
      <c r="N363" s="10"/>
      <c r="O363" s="10"/>
      <c r="P363" s="23"/>
      <c r="Q363" s="10"/>
      <c r="R363" s="10"/>
      <c r="S363" s="10"/>
      <c r="T363" s="10"/>
      <c r="U363" s="10"/>
      <c r="V363" s="10"/>
      <c r="W363" s="10"/>
    </row>
    <row r="364" ht="18.75" customHeight="1" spans="1:23">
      <c r="A364" s="8" t="s">
        <v>577</v>
      </c>
      <c r="B364" s="8" t="s">
        <v>758</v>
      </c>
      <c r="C364" s="9" t="s">
        <v>594</v>
      </c>
      <c r="D364" s="8" t="s">
        <v>91</v>
      </c>
      <c r="E364" s="8" t="s">
        <v>130</v>
      </c>
      <c r="F364" s="8" t="s">
        <v>131</v>
      </c>
      <c r="G364" s="8" t="s">
        <v>295</v>
      </c>
      <c r="H364" s="8" t="s">
        <v>296</v>
      </c>
      <c r="I364" s="10">
        <v>6000</v>
      </c>
      <c r="J364" s="10">
        <v>6000</v>
      </c>
      <c r="K364" s="10">
        <v>6000</v>
      </c>
      <c r="L364" s="10"/>
      <c r="M364" s="10"/>
      <c r="N364" s="10"/>
      <c r="O364" s="10"/>
      <c r="P364" s="23"/>
      <c r="Q364" s="10"/>
      <c r="R364" s="10"/>
      <c r="S364" s="10"/>
      <c r="T364" s="10"/>
      <c r="U364" s="10"/>
      <c r="V364" s="10"/>
      <c r="W364" s="10"/>
    </row>
    <row r="365" ht="18.75" customHeight="1" spans="1:23">
      <c r="A365" s="8" t="s">
        <v>577</v>
      </c>
      <c r="B365" s="8" t="s">
        <v>758</v>
      </c>
      <c r="C365" s="9" t="s">
        <v>594</v>
      </c>
      <c r="D365" s="8" t="s">
        <v>91</v>
      </c>
      <c r="E365" s="8" t="s">
        <v>130</v>
      </c>
      <c r="F365" s="8" t="s">
        <v>131</v>
      </c>
      <c r="G365" s="8" t="s">
        <v>313</v>
      </c>
      <c r="H365" s="8" t="s">
        <v>314</v>
      </c>
      <c r="I365" s="10">
        <v>3000</v>
      </c>
      <c r="J365" s="10">
        <v>3000</v>
      </c>
      <c r="K365" s="10">
        <v>3000</v>
      </c>
      <c r="L365" s="10"/>
      <c r="M365" s="10"/>
      <c r="N365" s="10"/>
      <c r="O365" s="10"/>
      <c r="P365" s="23"/>
      <c r="Q365" s="10"/>
      <c r="R365" s="10"/>
      <c r="S365" s="10"/>
      <c r="T365" s="10"/>
      <c r="U365" s="10"/>
      <c r="V365" s="10"/>
      <c r="W365" s="10"/>
    </row>
    <row r="366" ht="18.75" customHeight="1" spans="1:23">
      <c r="A366" s="8" t="s">
        <v>577</v>
      </c>
      <c r="B366" s="8" t="s">
        <v>758</v>
      </c>
      <c r="C366" s="9" t="s">
        <v>594</v>
      </c>
      <c r="D366" s="8" t="s">
        <v>91</v>
      </c>
      <c r="E366" s="8" t="s">
        <v>130</v>
      </c>
      <c r="F366" s="8" t="s">
        <v>131</v>
      </c>
      <c r="G366" s="8" t="s">
        <v>619</v>
      </c>
      <c r="H366" s="8" t="s">
        <v>620</v>
      </c>
      <c r="I366" s="10">
        <v>2000</v>
      </c>
      <c r="J366" s="10">
        <v>2000</v>
      </c>
      <c r="K366" s="10">
        <v>2000</v>
      </c>
      <c r="L366" s="10"/>
      <c r="M366" s="10"/>
      <c r="N366" s="10"/>
      <c r="O366" s="10"/>
      <c r="P366" s="23"/>
      <c r="Q366" s="10"/>
      <c r="R366" s="10"/>
      <c r="S366" s="10"/>
      <c r="T366" s="10"/>
      <c r="U366" s="10"/>
      <c r="V366" s="10"/>
      <c r="W366" s="10"/>
    </row>
    <row r="367" ht="18.75" customHeight="1" spans="1:23">
      <c r="A367" s="8" t="s">
        <v>577</v>
      </c>
      <c r="B367" s="8" t="s">
        <v>758</v>
      </c>
      <c r="C367" s="9" t="s">
        <v>594</v>
      </c>
      <c r="D367" s="8" t="s">
        <v>91</v>
      </c>
      <c r="E367" s="8" t="s">
        <v>130</v>
      </c>
      <c r="F367" s="8" t="s">
        <v>131</v>
      </c>
      <c r="G367" s="8" t="s">
        <v>759</v>
      </c>
      <c r="H367" s="8" t="s">
        <v>724</v>
      </c>
      <c r="I367" s="10">
        <v>8000</v>
      </c>
      <c r="J367" s="10">
        <v>8000</v>
      </c>
      <c r="K367" s="10">
        <v>8000</v>
      </c>
      <c r="L367" s="10"/>
      <c r="M367" s="10"/>
      <c r="N367" s="10"/>
      <c r="O367" s="10"/>
      <c r="P367" s="23"/>
      <c r="Q367" s="10"/>
      <c r="R367" s="10"/>
      <c r="S367" s="10"/>
      <c r="T367" s="10"/>
      <c r="U367" s="10"/>
      <c r="V367" s="10"/>
      <c r="W367" s="10"/>
    </row>
    <row r="368" ht="18.75" customHeight="1" spans="1:23">
      <c r="A368" s="23"/>
      <c r="B368" s="23"/>
      <c r="C368" s="9" t="s">
        <v>656</v>
      </c>
      <c r="D368" s="23"/>
      <c r="E368" s="23"/>
      <c r="F368" s="23"/>
      <c r="G368" s="23"/>
      <c r="H368" s="23"/>
      <c r="I368" s="10">
        <v>42240</v>
      </c>
      <c r="J368" s="10">
        <v>42240</v>
      </c>
      <c r="K368" s="10">
        <v>42240</v>
      </c>
      <c r="L368" s="10"/>
      <c r="M368" s="10"/>
      <c r="N368" s="10"/>
      <c r="O368" s="10"/>
      <c r="P368" s="23"/>
      <c r="Q368" s="10"/>
      <c r="R368" s="10"/>
      <c r="S368" s="10"/>
      <c r="T368" s="10"/>
      <c r="U368" s="10"/>
      <c r="V368" s="10"/>
      <c r="W368" s="10"/>
    </row>
    <row r="369" ht="18.75" customHeight="1" spans="1:23">
      <c r="A369" s="8" t="s">
        <v>584</v>
      </c>
      <c r="B369" s="8" t="s">
        <v>760</v>
      </c>
      <c r="C369" s="9" t="s">
        <v>656</v>
      </c>
      <c r="D369" s="8" t="s">
        <v>91</v>
      </c>
      <c r="E369" s="8" t="s">
        <v>132</v>
      </c>
      <c r="F369" s="8" t="s">
        <v>133</v>
      </c>
      <c r="G369" s="8" t="s">
        <v>281</v>
      </c>
      <c r="H369" s="8" t="s">
        <v>282</v>
      </c>
      <c r="I369" s="10">
        <v>42240</v>
      </c>
      <c r="J369" s="10">
        <v>42240</v>
      </c>
      <c r="K369" s="10">
        <v>42240</v>
      </c>
      <c r="L369" s="10"/>
      <c r="M369" s="10"/>
      <c r="N369" s="10"/>
      <c r="O369" s="10"/>
      <c r="P369" s="23"/>
      <c r="Q369" s="10"/>
      <c r="R369" s="10"/>
      <c r="S369" s="10"/>
      <c r="T369" s="10"/>
      <c r="U369" s="10"/>
      <c r="V369" s="10"/>
      <c r="W369" s="10"/>
    </row>
    <row r="370" ht="18.75" customHeight="1" spans="1:23">
      <c r="A370" s="23"/>
      <c r="B370" s="23"/>
      <c r="C370" s="9" t="s">
        <v>596</v>
      </c>
      <c r="D370" s="23"/>
      <c r="E370" s="23"/>
      <c r="F370" s="23"/>
      <c r="G370" s="23"/>
      <c r="H370" s="23"/>
      <c r="I370" s="10">
        <v>26208</v>
      </c>
      <c r="J370" s="10">
        <v>26208</v>
      </c>
      <c r="K370" s="10">
        <v>26208</v>
      </c>
      <c r="L370" s="10"/>
      <c r="M370" s="10"/>
      <c r="N370" s="10"/>
      <c r="O370" s="10"/>
      <c r="P370" s="23"/>
      <c r="Q370" s="10"/>
      <c r="R370" s="10"/>
      <c r="S370" s="10"/>
      <c r="T370" s="10"/>
      <c r="U370" s="10"/>
      <c r="V370" s="10"/>
      <c r="W370" s="10"/>
    </row>
    <row r="371" ht="18.75" customHeight="1" spans="1:23">
      <c r="A371" s="8" t="s">
        <v>584</v>
      </c>
      <c r="B371" s="8" t="s">
        <v>761</v>
      </c>
      <c r="C371" s="9" t="s">
        <v>596</v>
      </c>
      <c r="D371" s="8" t="s">
        <v>91</v>
      </c>
      <c r="E371" s="8" t="s">
        <v>170</v>
      </c>
      <c r="F371" s="8" t="s">
        <v>171</v>
      </c>
      <c r="G371" s="8" t="s">
        <v>266</v>
      </c>
      <c r="H371" s="8" t="s">
        <v>267</v>
      </c>
      <c r="I371" s="10">
        <v>26208</v>
      </c>
      <c r="J371" s="10">
        <v>26208</v>
      </c>
      <c r="K371" s="10">
        <v>26208</v>
      </c>
      <c r="L371" s="10"/>
      <c r="M371" s="10"/>
      <c r="N371" s="10"/>
      <c r="O371" s="10"/>
      <c r="P371" s="23"/>
      <c r="Q371" s="10"/>
      <c r="R371" s="10"/>
      <c r="S371" s="10"/>
      <c r="T371" s="10"/>
      <c r="U371" s="10"/>
      <c r="V371" s="10"/>
      <c r="W371" s="10"/>
    </row>
    <row r="372" ht="18.75" customHeight="1" spans="1:23">
      <c r="A372" s="23"/>
      <c r="B372" s="23"/>
      <c r="C372" s="9" t="s">
        <v>632</v>
      </c>
      <c r="D372" s="23"/>
      <c r="E372" s="23"/>
      <c r="F372" s="23"/>
      <c r="G372" s="23"/>
      <c r="H372" s="23"/>
      <c r="I372" s="10">
        <v>1125</v>
      </c>
      <c r="J372" s="10">
        <v>1125</v>
      </c>
      <c r="K372" s="10">
        <v>1125</v>
      </c>
      <c r="L372" s="10"/>
      <c r="M372" s="10"/>
      <c r="N372" s="10"/>
      <c r="O372" s="10"/>
      <c r="P372" s="23"/>
      <c r="Q372" s="10"/>
      <c r="R372" s="10"/>
      <c r="S372" s="10"/>
      <c r="T372" s="10"/>
      <c r="U372" s="10"/>
      <c r="V372" s="10"/>
      <c r="W372" s="10"/>
    </row>
    <row r="373" ht="18.75" customHeight="1" spans="1:23">
      <c r="A373" s="8" t="s">
        <v>584</v>
      </c>
      <c r="B373" s="8" t="s">
        <v>762</v>
      </c>
      <c r="C373" s="9" t="s">
        <v>632</v>
      </c>
      <c r="D373" s="8" t="s">
        <v>91</v>
      </c>
      <c r="E373" s="8" t="s">
        <v>132</v>
      </c>
      <c r="F373" s="8" t="s">
        <v>133</v>
      </c>
      <c r="G373" s="8" t="s">
        <v>266</v>
      </c>
      <c r="H373" s="8" t="s">
        <v>267</v>
      </c>
      <c r="I373" s="10">
        <v>1125</v>
      </c>
      <c r="J373" s="10">
        <v>1125</v>
      </c>
      <c r="K373" s="10">
        <v>1125</v>
      </c>
      <c r="L373" s="10"/>
      <c r="M373" s="10"/>
      <c r="N373" s="10"/>
      <c r="O373" s="10"/>
      <c r="P373" s="23"/>
      <c r="Q373" s="10"/>
      <c r="R373" s="10"/>
      <c r="S373" s="10"/>
      <c r="T373" s="10"/>
      <c r="U373" s="10"/>
      <c r="V373" s="10"/>
      <c r="W373" s="10"/>
    </row>
    <row r="374" ht="18.75" customHeight="1" spans="1:23">
      <c r="A374" s="23"/>
      <c r="B374" s="23"/>
      <c r="C374" s="9" t="s">
        <v>634</v>
      </c>
      <c r="D374" s="23"/>
      <c r="E374" s="23"/>
      <c r="F374" s="23"/>
      <c r="G374" s="23"/>
      <c r="H374" s="23"/>
      <c r="I374" s="10">
        <v>6250.56</v>
      </c>
      <c r="J374" s="10">
        <v>6250.56</v>
      </c>
      <c r="K374" s="10">
        <v>6250.56</v>
      </c>
      <c r="L374" s="10"/>
      <c r="M374" s="10"/>
      <c r="N374" s="10"/>
      <c r="O374" s="10"/>
      <c r="P374" s="23"/>
      <c r="Q374" s="10"/>
      <c r="R374" s="10"/>
      <c r="S374" s="10"/>
      <c r="T374" s="10"/>
      <c r="U374" s="10"/>
      <c r="V374" s="10"/>
      <c r="W374" s="10"/>
    </row>
    <row r="375" ht="18.75" customHeight="1" spans="1:23">
      <c r="A375" s="8" t="s">
        <v>584</v>
      </c>
      <c r="B375" s="8" t="s">
        <v>763</v>
      </c>
      <c r="C375" s="9" t="s">
        <v>634</v>
      </c>
      <c r="D375" s="8" t="s">
        <v>91</v>
      </c>
      <c r="E375" s="8" t="s">
        <v>132</v>
      </c>
      <c r="F375" s="8" t="s">
        <v>133</v>
      </c>
      <c r="G375" s="8" t="s">
        <v>281</v>
      </c>
      <c r="H375" s="8" t="s">
        <v>282</v>
      </c>
      <c r="I375" s="10">
        <v>6082.56</v>
      </c>
      <c r="J375" s="10">
        <v>6082.56</v>
      </c>
      <c r="K375" s="10">
        <v>6082.56</v>
      </c>
      <c r="L375" s="10"/>
      <c r="M375" s="10"/>
      <c r="N375" s="10"/>
      <c r="O375" s="10"/>
      <c r="P375" s="23"/>
      <c r="Q375" s="10"/>
      <c r="R375" s="10"/>
      <c r="S375" s="10"/>
      <c r="T375" s="10"/>
      <c r="U375" s="10"/>
      <c r="V375" s="10"/>
      <c r="W375" s="10"/>
    </row>
    <row r="376" ht="18.75" customHeight="1" spans="1:23">
      <c r="A376" s="8" t="s">
        <v>584</v>
      </c>
      <c r="B376" s="8" t="s">
        <v>763</v>
      </c>
      <c r="C376" s="9" t="s">
        <v>634</v>
      </c>
      <c r="D376" s="8" t="s">
        <v>91</v>
      </c>
      <c r="E376" s="8" t="s">
        <v>144</v>
      </c>
      <c r="F376" s="8" t="s">
        <v>145</v>
      </c>
      <c r="G376" s="8" t="s">
        <v>281</v>
      </c>
      <c r="H376" s="8" t="s">
        <v>282</v>
      </c>
      <c r="I376" s="10">
        <v>168</v>
      </c>
      <c r="J376" s="10">
        <v>168</v>
      </c>
      <c r="K376" s="10">
        <v>168</v>
      </c>
      <c r="L376" s="10"/>
      <c r="M376" s="10"/>
      <c r="N376" s="10"/>
      <c r="O376" s="10"/>
      <c r="P376" s="23"/>
      <c r="Q376" s="10"/>
      <c r="R376" s="10"/>
      <c r="S376" s="10"/>
      <c r="T376" s="10"/>
      <c r="U376" s="10"/>
      <c r="V376" s="10"/>
      <c r="W376" s="10"/>
    </row>
    <row r="377" ht="18.75" customHeight="1" spans="1:23">
      <c r="A377" s="23"/>
      <c r="B377" s="23"/>
      <c r="C377" s="9" t="s">
        <v>576</v>
      </c>
      <c r="D377" s="23"/>
      <c r="E377" s="23"/>
      <c r="F377" s="23"/>
      <c r="G377" s="23"/>
      <c r="H377" s="23"/>
      <c r="I377" s="10">
        <v>1398339.69</v>
      </c>
      <c r="J377" s="10"/>
      <c r="K377" s="10"/>
      <c r="L377" s="10"/>
      <c r="M377" s="10"/>
      <c r="N377" s="10"/>
      <c r="O377" s="10"/>
      <c r="P377" s="23"/>
      <c r="Q377" s="10"/>
      <c r="R377" s="10">
        <v>1398339.69</v>
      </c>
      <c r="S377" s="10"/>
      <c r="T377" s="10"/>
      <c r="U377" s="10"/>
      <c r="V377" s="10"/>
      <c r="W377" s="10">
        <v>1398339.69</v>
      </c>
    </row>
    <row r="378" ht="18.75" customHeight="1" spans="1:23">
      <c r="A378" s="8" t="s">
        <v>577</v>
      </c>
      <c r="B378" s="8" t="s">
        <v>764</v>
      </c>
      <c r="C378" s="9" t="s">
        <v>576</v>
      </c>
      <c r="D378" s="8" t="s">
        <v>93</v>
      </c>
      <c r="E378" s="8" t="s">
        <v>132</v>
      </c>
      <c r="F378" s="8" t="s">
        <v>133</v>
      </c>
      <c r="G378" s="8" t="s">
        <v>281</v>
      </c>
      <c r="H378" s="8" t="s">
        <v>282</v>
      </c>
      <c r="I378" s="10">
        <v>72000</v>
      </c>
      <c r="J378" s="10"/>
      <c r="K378" s="10"/>
      <c r="L378" s="10"/>
      <c r="M378" s="10"/>
      <c r="N378" s="10"/>
      <c r="O378" s="10"/>
      <c r="P378" s="23"/>
      <c r="Q378" s="10"/>
      <c r="R378" s="10">
        <v>72000</v>
      </c>
      <c r="S378" s="10"/>
      <c r="T378" s="10"/>
      <c r="U378" s="10"/>
      <c r="V378" s="10"/>
      <c r="W378" s="10">
        <v>72000</v>
      </c>
    </row>
    <row r="379" ht="18.75" customHeight="1" spans="1:23">
      <c r="A379" s="8" t="s">
        <v>577</v>
      </c>
      <c r="B379" s="8" t="s">
        <v>764</v>
      </c>
      <c r="C379" s="9" t="s">
        <v>576</v>
      </c>
      <c r="D379" s="8" t="s">
        <v>93</v>
      </c>
      <c r="E379" s="8" t="s">
        <v>132</v>
      </c>
      <c r="F379" s="8" t="s">
        <v>133</v>
      </c>
      <c r="G379" s="8" t="s">
        <v>281</v>
      </c>
      <c r="H379" s="8" t="s">
        <v>282</v>
      </c>
      <c r="I379" s="10">
        <v>389339.69</v>
      </c>
      <c r="J379" s="10"/>
      <c r="K379" s="10"/>
      <c r="L379" s="10"/>
      <c r="M379" s="10"/>
      <c r="N379" s="10"/>
      <c r="O379" s="10"/>
      <c r="P379" s="23"/>
      <c r="Q379" s="10"/>
      <c r="R379" s="10">
        <v>389339.69</v>
      </c>
      <c r="S379" s="10"/>
      <c r="T379" s="10"/>
      <c r="U379" s="10"/>
      <c r="V379" s="10"/>
      <c r="W379" s="10">
        <v>389339.69</v>
      </c>
    </row>
    <row r="380" ht="18.75" customHeight="1" spans="1:23">
      <c r="A380" s="8" t="s">
        <v>577</v>
      </c>
      <c r="B380" s="8" t="s">
        <v>764</v>
      </c>
      <c r="C380" s="9" t="s">
        <v>576</v>
      </c>
      <c r="D380" s="8" t="s">
        <v>93</v>
      </c>
      <c r="E380" s="8" t="s">
        <v>132</v>
      </c>
      <c r="F380" s="8" t="s">
        <v>133</v>
      </c>
      <c r="G380" s="8" t="s">
        <v>281</v>
      </c>
      <c r="H380" s="8" t="s">
        <v>282</v>
      </c>
      <c r="I380" s="10">
        <v>200000</v>
      </c>
      <c r="J380" s="10"/>
      <c r="K380" s="10"/>
      <c r="L380" s="10"/>
      <c r="M380" s="10"/>
      <c r="N380" s="10"/>
      <c r="O380" s="10"/>
      <c r="P380" s="23"/>
      <c r="Q380" s="10"/>
      <c r="R380" s="10">
        <v>200000</v>
      </c>
      <c r="S380" s="10"/>
      <c r="T380" s="10"/>
      <c r="U380" s="10"/>
      <c r="V380" s="10"/>
      <c r="W380" s="10">
        <v>200000</v>
      </c>
    </row>
    <row r="381" ht="18.75" customHeight="1" spans="1:23">
      <c r="A381" s="8" t="s">
        <v>577</v>
      </c>
      <c r="B381" s="8" t="s">
        <v>764</v>
      </c>
      <c r="C381" s="9" t="s">
        <v>576</v>
      </c>
      <c r="D381" s="8" t="s">
        <v>93</v>
      </c>
      <c r="E381" s="8" t="s">
        <v>132</v>
      </c>
      <c r="F381" s="8" t="s">
        <v>133</v>
      </c>
      <c r="G381" s="8" t="s">
        <v>289</v>
      </c>
      <c r="H381" s="8" t="s">
        <v>290</v>
      </c>
      <c r="I381" s="10">
        <v>408000</v>
      </c>
      <c r="J381" s="10"/>
      <c r="K381" s="10"/>
      <c r="L381" s="10"/>
      <c r="M381" s="10"/>
      <c r="N381" s="10"/>
      <c r="O381" s="10"/>
      <c r="P381" s="23"/>
      <c r="Q381" s="10"/>
      <c r="R381" s="10">
        <v>408000</v>
      </c>
      <c r="S381" s="10"/>
      <c r="T381" s="10"/>
      <c r="U381" s="10"/>
      <c r="V381" s="10"/>
      <c r="W381" s="10">
        <v>408000</v>
      </c>
    </row>
    <row r="382" ht="18.75" customHeight="1" spans="1:23">
      <c r="A382" s="8" t="s">
        <v>577</v>
      </c>
      <c r="B382" s="8" t="s">
        <v>764</v>
      </c>
      <c r="C382" s="9" t="s">
        <v>576</v>
      </c>
      <c r="D382" s="8" t="s">
        <v>93</v>
      </c>
      <c r="E382" s="8" t="s">
        <v>132</v>
      </c>
      <c r="F382" s="8" t="s">
        <v>133</v>
      </c>
      <c r="G382" s="8" t="s">
        <v>289</v>
      </c>
      <c r="H382" s="8" t="s">
        <v>290</v>
      </c>
      <c r="I382" s="10">
        <v>329000</v>
      </c>
      <c r="J382" s="10"/>
      <c r="K382" s="10"/>
      <c r="L382" s="10"/>
      <c r="M382" s="10"/>
      <c r="N382" s="10"/>
      <c r="O382" s="10"/>
      <c r="P382" s="23"/>
      <c r="Q382" s="10"/>
      <c r="R382" s="10">
        <v>329000</v>
      </c>
      <c r="S382" s="10"/>
      <c r="T382" s="10"/>
      <c r="U382" s="10"/>
      <c r="V382" s="10"/>
      <c r="W382" s="10">
        <v>329000</v>
      </c>
    </row>
    <row r="383" ht="18.75" customHeight="1" spans="1:23">
      <c r="A383" s="23"/>
      <c r="B383" s="23"/>
      <c r="C383" s="9" t="s">
        <v>754</v>
      </c>
      <c r="D383" s="23"/>
      <c r="E383" s="23"/>
      <c r="F383" s="23"/>
      <c r="G383" s="23"/>
      <c r="H383" s="23"/>
      <c r="I383" s="10">
        <v>12835.2</v>
      </c>
      <c r="J383" s="10">
        <v>12835.2</v>
      </c>
      <c r="K383" s="10">
        <v>12835.2</v>
      </c>
      <c r="L383" s="10"/>
      <c r="M383" s="10"/>
      <c r="N383" s="10"/>
      <c r="O383" s="10"/>
      <c r="P383" s="23"/>
      <c r="Q383" s="10"/>
      <c r="R383" s="10"/>
      <c r="S383" s="10"/>
      <c r="T383" s="10"/>
      <c r="U383" s="10"/>
      <c r="V383" s="10"/>
      <c r="W383" s="10"/>
    </row>
    <row r="384" ht="18.75" customHeight="1" spans="1:23">
      <c r="A384" s="8" t="s">
        <v>577</v>
      </c>
      <c r="B384" s="8" t="s">
        <v>765</v>
      </c>
      <c r="C384" s="9" t="s">
        <v>754</v>
      </c>
      <c r="D384" s="8" t="s">
        <v>93</v>
      </c>
      <c r="E384" s="8" t="s">
        <v>130</v>
      </c>
      <c r="F384" s="8" t="s">
        <v>131</v>
      </c>
      <c r="G384" s="8" t="s">
        <v>289</v>
      </c>
      <c r="H384" s="8" t="s">
        <v>290</v>
      </c>
      <c r="I384" s="10">
        <v>12835.2</v>
      </c>
      <c r="J384" s="10">
        <v>12835.2</v>
      </c>
      <c r="K384" s="10">
        <v>12835.2</v>
      </c>
      <c r="L384" s="10"/>
      <c r="M384" s="10"/>
      <c r="N384" s="10"/>
      <c r="O384" s="10"/>
      <c r="P384" s="23"/>
      <c r="Q384" s="10"/>
      <c r="R384" s="10"/>
      <c r="S384" s="10"/>
      <c r="T384" s="10"/>
      <c r="U384" s="10"/>
      <c r="V384" s="10"/>
      <c r="W384" s="10"/>
    </row>
    <row r="385" ht="18.75" customHeight="1" spans="1:23">
      <c r="A385" s="23"/>
      <c r="B385" s="23"/>
      <c r="C385" s="9" t="s">
        <v>600</v>
      </c>
      <c r="D385" s="23"/>
      <c r="E385" s="23"/>
      <c r="F385" s="23"/>
      <c r="G385" s="23"/>
      <c r="H385" s="23"/>
      <c r="I385" s="10">
        <v>2009200</v>
      </c>
      <c r="J385" s="10"/>
      <c r="K385" s="10"/>
      <c r="L385" s="10"/>
      <c r="M385" s="10"/>
      <c r="N385" s="10"/>
      <c r="O385" s="10"/>
      <c r="P385" s="23"/>
      <c r="Q385" s="10"/>
      <c r="R385" s="10">
        <v>2009200</v>
      </c>
      <c r="S385" s="10"/>
      <c r="T385" s="10"/>
      <c r="U385" s="10"/>
      <c r="V385" s="10"/>
      <c r="W385" s="10">
        <v>2009200</v>
      </c>
    </row>
    <row r="386" ht="18.75" customHeight="1" spans="1:23">
      <c r="A386" s="8" t="s">
        <v>577</v>
      </c>
      <c r="B386" s="8" t="s">
        <v>766</v>
      </c>
      <c r="C386" s="9" t="s">
        <v>600</v>
      </c>
      <c r="D386" s="8" t="s">
        <v>93</v>
      </c>
      <c r="E386" s="8" t="s">
        <v>132</v>
      </c>
      <c r="F386" s="8" t="s">
        <v>133</v>
      </c>
      <c r="G386" s="8" t="s">
        <v>281</v>
      </c>
      <c r="H386" s="8" t="s">
        <v>282</v>
      </c>
      <c r="I386" s="10">
        <v>2009200</v>
      </c>
      <c r="J386" s="10"/>
      <c r="K386" s="10"/>
      <c r="L386" s="10"/>
      <c r="M386" s="10"/>
      <c r="N386" s="10"/>
      <c r="O386" s="10"/>
      <c r="P386" s="23"/>
      <c r="Q386" s="10"/>
      <c r="R386" s="10">
        <v>2009200</v>
      </c>
      <c r="S386" s="10"/>
      <c r="T386" s="10"/>
      <c r="U386" s="10"/>
      <c r="V386" s="10"/>
      <c r="W386" s="10">
        <v>2009200</v>
      </c>
    </row>
    <row r="387" ht="18.75" customHeight="1" spans="1:23">
      <c r="A387" s="23"/>
      <c r="B387" s="23"/>
      <c r="C387" s="9" t="s">
        <v>592</v>
      </c>
      <c r="D387" s="23"/>
      <c r="E387" s="23"/>
      <c r="F387" s="23"/>
      <c r="G387" s="23"/>
      <c r="H387" s="23"/>
      <c r="I387" s="10">
        <v>432</v>
      </c>
      <c r="J387" s="10">
        <v>432</v>
      </c>
      <c r="K387" s="10">
        <v>432</v>
      </c>
      <c r="L387" s="10"/>
      <c r="M387" s="10"/>
      <c r="N387" s="10"/>
      <c r="O387" s="10"/>
      <c r="P387" s="23"/>
      <c r="Q387" s="10"/>
      <c r="R387" s="10"/>
      <c r="S387" s="10"/>
      <c r="T387" s="10"/>
      <c r="U387" s="10"/>
      <c r="V387" s="10"/>
      <c r="W387" s="10"/>
    </row>
    <row r="388" ht="18.75" customHeight="1" spans="1:23">
      <c r="A388" s="8" t="s">
        <v>584</v>
      </c>
      <c r="B388" s="8" t="s">
        <v>767</v>
      </c>
      <c r="C388" s="9" t="s">
        <v>592</v>
      </c>
      <c r="D388" s="8" t="s">
        <v>93</v>
      </c>
      <c r="E388" s="8" t="s">
        <v>130</v>
      </c>
      <c r="F388" s="8" t="s">
        <v>131</v>
      </c>
      <c r="G388" s="8" t="s">
        <v>266</v>
      </c>
      <c r="H388" s="8" t="s">
        <v>267</v>
      </c>
      <c r="I388" s="10">
        <v>432</v>
      </c>
      <c r="J388" s="10">
        <v>432</v>
      </c>
      <c r="K388" s="10">
        <v>432</v>
      </c>
      <c r="L388" s="10"/>
      <c r="M388" s="10"/>
      <c r="N388" s="10"/>
      <c r="O388" s="10"/>
      <c r="P388" s="23"/>
      <c r="Q388" s="10"/>
      <c r="R388" s="10"/>
      <c r="S388" s="10"/>
      <c r="T388" s="10"/>
      <c r="U388" s="10"/>
      <c r="V388" s="10"/>
      <c r="W388" s="10"/>
    </row>
    <row r="389" ht="18.75" customHeight="1" spans="1:23">
      <c r="A389" s="23"/>
      <c r="B389" s="23"/>
      <c r="C389" s="9" t="s">
        <v>594</v>
      </c>
      <c r="D389" s="23"/>
      <c r="E389" s="23"/>
      <c r="F389" s="23"/>
      <c r="G389" s="23"/>
      <c r="H389" s="23"/>
      <c r="I389" s="10">
        <v>128000</v>
      </c>
      <c r="J389" s="10">
        <v>128000</v>
      </c>
      <c r="K389" s="10">
        <v>128000</v>
      </c>
      <c r="L389" s="10"/>
      <c r="M389" s="10"/>
      <c r="N389" s="10"/>
      <c r="O389" s="10"/>
      <c r="P389" s="23"/>
      <c r="Q389" s="10"/>
      <c r="R389" s="10"/>
      <c r="S389" s="10"/>
      <c r="T389" s="10"/>
      <c r="U389" s="10"/>
      <c r="V389" s="10"/>
      <c r="W389" s="10"/>
    </row>
    <row r="390" ht="18.75" customHeight="1" spans="1:23">
      <c r="A390" s="8" t="s">
        <v>577</v>
      </c>
      <c r="B390" s="8" t="s">
        <v>768</v>
      </c>
      <c r="C390" s="9" t="s">
        <v>594</v>
      </c>
      <c r="D390" s="8" t="s">
        <v>93</v>
      </c>
      <c r="E390" s="8" t="s">
        <v>130</v>
      </c>
      <c r="F390" s="8" t="s">
        <v>131</v>
      </c>
      <c r="G390" s="8" t="s">
        <v>281</v>
      </c>
      <c r="H390" s="8" t="s">
        <v>282</v>
      </c>
      <c r="I390" s="10">
        <v>56200</v>
      </c>
      <c r="J390" s="10">
        <v>56200</v>
      </c>
      <c r="K390" s="10">
        <v>56200</v>
      </c>
      <c r="L390" s="10"/>
      <c r="M390" s="10"/>
      <c r="N390" s="10"/>
      <c r="O390" s="10"/>
      <c r="P390" s="23"/>
      <c r="Q390" s="10"/>
      <c r="R390" s="10"/>
      <c r="S390" s="10"/>
      <c r="T390" s="10"/>
      <c r="U390" s="10"/>
      <c r="V390" s="10"/>
      <c r="W390" s="10"/>
    </row>
    <row r="391" ht="18.75" customHeight="1" spans="1:23">
      <c r="A391" s="8" t="s">
        <v>577</v>
      </c>
      <c r="B391" s="8" t="s">
        <v>768</v>
      </c>
      <c r="C391" s="9" t="s">
        <v>594</v>
      </c>
      <c r="D391" s="8" t="s">
        <v>93</v>
      </c>
      <c r="E391" s="8" t="s">
        <v>130</v>
      </c>
      <c r="F391" s="8" t="s">
        <v>131</v>
      </c>
      <c r="G391" s="8" t="s">
        <v>283</v>
      </c>
      <c r="H391" s="8" t="s">
        <v>284</v>
      </c>
      <c r="I391" s="10">
        <v>15000</v>
      </c>
      <c r="J391" s="10">
        <v>15000</v>
      </c>
      <c r="K391" s="10">
        <v>15000</v>
      </c>
      <c r="L391" s="10"/>
      <c r="M391" s="10"/>
      <c r="N391" s="10"/>
      <c r="O391" s="10"/>
      <c r="P391" s="23"/>
      <c r="Q391" s="10"/>
      <c r="R391" s="10"/>
      <c r="S391" s="10"/>
      <c r="T391" s="10"/>
      <c r="U391" s="10"/>
      <c r="V391" s="10"/>
      <c r="W391" s="10"/>
    </row>
    <row r="392" ht="18.75" customHeight="1" spans="1:23">
      <c r="A392" s="8" t="s">
        <v>577</v>
      </c>
      <c r="B392" s="8" t="s">
        <v>768</v>
      </c>
      <c r="C392" s="9" t="s">
        <v>594</v>
      </c>
      <c r="D392" s="8" t="s">
        <v>93</v>
      </c>
      <c r="E392" s="8" t="s">
        <v>130</v>
      </c>
      <c r="F392" s="8" t="s">
        <v>131</v>
      </c>
      <c r="G392" s="8" t="s">
        <v>714</v>
      </c>
      <c r="H392" s="8" t="s">
        <v>715</v>
      </c>
      <c r="I392" s="10">
        <v>8000</v>
      </c>
      <c r="J392" s="10">
        <v>8000</v>
      </c>
      <c r="K392" s="10">
        <v>8000</v>
      </c>
      <c r="L392" s="10"/>
      <c r="M392" s="10"/>
      <c r="N392" s="10"/>
      <c r="O392" s="10"/>
      <c r="P392" s="23"/>
      <c r="Q392" s="10"/>
      <c r="R392" s="10"/>
      <c r="S392" s="10"/>
      <c r="T392" s="10"/>
      <c r="U392" s="10"/>
      <c r="V392" s="10"/>
      <c r="W392" s="10"/>
    </row>
    <row r="393" ht="18.75" customHeight="1" spans="1:23">
      <c r="A393" s="8" t="s">
        <v>577</v>
      </c>
      <c r="B393" s="8" t="s">
        <v>768</v>
      </c>
      <c r="C393" s="9" t="s">
        <v>594</v>
      </c>
      <c r="D393" s="8" t="s">
        <v>93</v>
      </c>
      <c r="E393" s="8" t="s">
        <v>130</v>
      </c>
      <c r="F393" s="8" t="s">
        <v>131</v>
      </c>
      <c r="G393" s="8" t="s">
        <v>295</v>
      </c>
      <c r="H393" s="8" t="s">
        <v>296</v>
      </c>
      <c r="I393" s="10">
        <v>10000</v>
      </c>
      <c r="J393" s="10">
        <v>10000</v>
      </c>
      <c r="K393" s="10">
        <v>10000</v>
      </c>
      <c r="L393" s="10"/>
      <c r="M393" s="10"/>
      <c r="N393" s="10"/>
      <c r="O393" s="10"/>
      <c r="P393" s="23"/>
      <c r="Q393" s="10"/>
      <c r="R393" s="10"/>
      <c r="S393" s="10"/>
      <c r="T393" s="10"/>
      <c r="U393" s="10"/>
      <c r="V393" s="10"/>
      <c r="W393" s="10"/>
    </row>
    <row r="394" ht="18.75" customHeight="1" spans="1:23">
      <c r="A394" s="8" t="s">
        <v>577</v>
      </c>
      <c r="B394" s="8" t="s">
        <v>768</v>
      </c>
      <c r="C394" s="9" t="s">
        <v>594</v>
      </c>
      <c r="D394" s="8" t="s">
        <v>93</v>
      </c>
      <c r="E394" s="8" t="s">
        <v>130</v>
      </c>
      <c r="F394" s="8" t="s">
        <v>131</v>
      </c>
      <c r="G394" s="8" t="s">
        <v>313</v>
      </c>
      <c r="H394" s="8" t="s">
        <v>314</v>
      </c>
      <c r="I394" s="10">
        <v>28800</v>
      </c>
      <c r="J394" s="10">
        <v>28800</v>
      </c>
      <c r="K394" s="10">
        <v>28800</v>
      </c>
      <c r="L394" s="10"/>
      <c r="M394" s="10"/>
      <c r="N394" s="10"/>
      <c r="O394" s="10"/>
      <c r="P394" s="23"/>
      <c r="Q394" s="10"/>
      <c r="R394" s="10"/>
      <c r="S394" s="10"/>
      <c r="T394" s="10"/>
      <c r="U394" s="10"/>
      <c r="V394" s="10"/>
      <c r="W394" s="10"/>
    </row>
    <row r="395" ht="18.75" customHeight="1" spans="1:23">
      <c r="A395" s="8" t="s">
        <v>577</v>
      </c>
      <c r="B395" s="8" t="s">
        <v>768</v>
      </c>
      <c r="C395" s="9" t="s">
        <v>594</v>
      </c>
      <c r="D395" s="8" t="s">
        <v>93</v>
      </c>
      <c r="E395" s="8" t="s">
        <v>130</v>
      </c>
      <c r="F395" s="8" t="s">
        <v>131</v>
      </c>
      <c r="G395" s="8" t="s">
        <v>291</v>
      </c>
      <c r="H395" s="8" t="s">
        <v>292</v>
      </c>
      <c r="I395" s="10">
        <v>10000</v>
      </c>
      <c r="J395" s="10">
        <v>10000</v>
      </c>
      <c r="K395" s="10">
        <v>10000</v>
      </c>
      <c r="L395" s="10"/>
      <c r="M395" s="10"/>
      <c r="N395" s="10"/>
      <c r="O395" s="10"/>
      <c r="P395" s="23"/>
      <c r="Q395" s="10"/>
      <c r="R395" s="10"/>
      <c r="S395" s="10"/>
      <c r="T395" s="10"/>
      <c r="U395" s="10"/>
      <c r="V395" s="10"/>
      <c r="W395" s="10"/>
    </row>
    <row r="396" ht="18.75" customHeight="1" spans="1:23">
      <c r="A396" s="23"/>
      <c r="B396" s="23"/>
      <c r="C396" s="9" t="s">
        <v>656</v>
      </c>
      <c r="D396" s="23"/>
      <c r="E396" s="23"/>
      <c r="F396" s="23"/>
      <c r="G396" s="23"/>
      <c r="H396" s="23"/>
      <c r="I396" s="10">
        <v>68400</v>
      </c>
      <c r="J396" s="10">
        <v>68400</v>
      </c>
      <c r="K396" s="10">
        <v>68400</v>
      </c>
      <c r="L396" s="10"/>
      <c r="M396" s="10"/>
      <c r="N396" s="10"/>
      <c r="O396" s="10"/>
      <c r="P396" s="23"/>
      <c r="Q396" s="10"/>
      <c r="R396" s="10"/>
      <c r="S396" s="10"/>
      <c r="T396" s="10"/>
      <c r="U396" s="10"/>
      <c r="V396" s="10"/>
      <c r="W396" s="10"/>
    </row>
    <row r="397" ht="18.75" customHeight="1" spans="1:23">
      <c r="A397" s="8" t="s">
        <v>584</v>
      </c>
      <c r="B397" s="8" t="s">
        <v>769</v>
      </c>
      <c r="C397" s="9" t="s">
        <v>656</v>
      </c>
      <c r="D397" s="8" t="s">
        <v>93</v>
      </c>
      <c r="E397" s="8" t="s">
        <v>132</v>
      </c>
      <c r="F397" s="8" t="s">
        <v>133</v>
      </c>
      <c r="G397" s="8" t="s">
        <v>266</v>
      </c>
      <c r="H397" s="8" t="s">
        <v>267</v>
      </c>
      <c r="I397" s="10">
        <v>68400</v>
      </c>
      <c r="J397" s="10">
        <v>68400</v>
      </c>
      <c r="K397" s="10">
        <v>68400</v>
      </c>
      <c r="L397" s="10"/>
      <c r="M397" s="10"/>
      <c r="N397" s="10"/>
      <c r="O397" s="10"/>
      <c r="P397" s="23"/>
      <c r="Q397" s="10"/>
      <c r="R397" s="10"/>
      <c r="S397" s="10"/>
      <c r="T397" s="10"/>
      <c r="U397" s="10"/>
      <c r="V397" s="10"/>
      <c r="W397" s="10"/>
    </row>
    <row r="398" ht="18.75" customHeight="1" spans="1:23">
      <c r="A398" s="23"/>
      <c r="B398" s="23"/>
      <c r="C398" s="9" t="s">
        <v>596</v>
      </c>
      <c r="D398" s="23"/>
      <c r="E398" s="23"/>
      <c r="F398" s="23"/>
      <c r="G398" s="23"/>
      <c r="H398" s="23"/>
      <c r="I398" s="10">
        <v>40680</v>
      </c>
      <c r="J398" s="10">
        <v>40680</v>
      </c>
      <c r="K398" s="10">
        <v>40680</v>
      </c>
      <c r="L398" s="10"/>
      <c r="M398" s="10"/>
      <c r="N398" s="10"/>
      <c r="O398" s="10"/>
      <c r="P398" s="23"/>
      <c r="Q398" s="10"/>
      <c r="R398" s="10"/>
      <c r="S398" s="10"/>
      <c r="T398" s="10"/>
      <c r="U398" s="10"/>
      <c r="V398" s="10"/>
      <c r="W398" s="10"/>
    </row>
    <row r="399" ht="18.75" customHeight="1" spans="1:23">
      <c r="A399" s="8" t="s">
        <v>584</v>
      </c>
      <c r="B399" s="8" t="s">
        <v>770</v>
      </c>
      <c r="C399" s="9" t="s">
        <v>596</v>
      </c>
      <c r="D399" s="8" t="s">
        <v>93</v>
      </c>
      <c r="E399" s="8" t="s">
        <v>170</v>
      </c>
      <c r="F399" s="8" t="s">
        <v>171</v>
      </c>
      <c r="G399" s="8" t="s">
        <v>266</v>
      </c>
      <c r="H399" s="8" t="s">
        <v>267</v>
      </c>
      <c r="I399" s="10">
        <v>17472</v>
      </c>
      <c r="J399" s="10">
        <v>17472</v>
      </c>
      <c r="K399" s="10">
        <v>17472</v>
      </c>
      <c r="L399" s="10"/>
      <c r="M399" s="10"/>
      <c r="N399" s="10"/>
      <c r="O399" s="10"/>
      <c r="P399" s="23"/>
      <c r="Q399" s="10"/>
      <c r="R399" s="10"/>
      <c r="S399" s="10"/>
      <c r="T399" s="10"/>
      <c r="U399" s="10"/>
      <c r="V399" s="10"/>
      <c r="W399" s="10"/>
    </row>
    <row r="400" ht="18.75" customHeight="1" spans="1:23">
      <c r="A400" s="8" t="s">
        <v>584</v>
      </c>
      <c r="B400" s="8" t="s">
        <v>770</v>
      </c>
      <c r="C400" s="9" t="s">
        <v>596</v>
      </c>
      <c r="D400" s="8" t="s">
        <v>93</v>
      </c>
      <c r="E400" s="8" t="s">
        <v>170</v>
      </c>
      <c r="F400" s="8" t="s">
        <v>171</v>
      </c>
      <c r="G400" s="8" t="s">
        <v>266</v>
      </c>
      <c r="H400" s="8" t="s">
        <v>267</v>
      </c>
      <c r="I400" s="10">
        <v>23208</v>
      </c>
      <c r="J400" s="10">
        <v>23208</v>
      </c>
      <c r="K400" s="10">
        <v>23208</v>
      </c>
      <c r="L400" s="10"/>
      <c r="M400" s="10"/>
      <c r="N400" s="10"/>
      <c r="O400" s="10"/>
      <c r="P400" s="23"/>
      <c r="Q400" s="10"/>
      <c r="R400" s="10"/>
      <c r="S400" s="10"/>
      <c r="T400" s="10"/>
      <c r="U400" s="10"/>
      <c r="V400" s="10"/>
      <c r="W400" s="10"/>
    </row>
    <row r="401" ht="18.75" customHeight="1" spans="1:23">
      <c r="A401" s="23"/>
      <c r="B401" s="23"/>
      <c r="C401" s="9" t="s">
        <v>632</v>
      </c>
      <c r="D401" s="23"/>
      <c r="E401" s="23"/>
      <c r="F401" s="23"/>
      <c r="G401" s="23"/>
      <c r="H401" s="23"/>
      <c r="I401" s="10">
        <v>22500</v>
      </c>
      <c r="J401" s="10">
        <v>22500</v>
      </c>
      <c r="K401" s="10">
        <v>22500</v>
      </c>
      <c r="L401" s="10"/>
      <c r="M401" s="10"/>
      <c r="N401" s="10"/>
      <c r="O401" s="10"/>
      <c r="P401" s="23"/>
      <c r="Q401" s="10"/>
      <c r="R401" s="10"/>
      <c r="S401" s="10"/>
      <c r="T401" s="10"/>
      <c r="U401" s="10"/>
      <c r="V401" s="10"/>
      <c r="W401" s="10"/>
    </row>
    <row r="402" ht="18.75" customHeight="1" spans="1:23">
      <c r="A402" s="8" t="s">
        <v>584</v>
      </c>
      <c r="B402" s="8" t="s">
        <v>771</v>
      </c>
      <c r="C402" s="9" t="s">
        <v>632</v>
      </c>
      <c r="D402" s="8" t="s">
        <v>93</v>
      </c>
      <c r="E402" s="8" t="s">
        <v>132</v>
      </c>
      <c r="F402" s="8" t="s">
        <v>133</v>
      </c>
      <c r="G402" s="8" t="s">
        <v>266</v>
      </c>
      <c r="H402" s="8" t="s">
        <v>267</v>
      </c>
      <c r="I402" s="10">
        <v>22500</v>
      </c>
      <c r="J402" s="10">
        <v>22500</v>
      </c>
      <c r="K402" s="10">
        <v>22500</v>
      </c>
      <c r="L402" s="10"/>
      <c r="M402" s="10"/>
      <c r="N402" s="10"/>
      <c r="O402" s="10"/>
      <c r="P402" s="23"/>
      <c r="Q402" s="10"/>
      <c r="R402" s="10"/>
      <c r="S402" s="10"/>
      <c r="T402" s="10"/>
      <c r="U402" s="10"/>
      <c r="V402" s="10"/>
      <c r="W402" s="10"/>
    </row>
    <row r="403" ht="18.75" customHeight="1" spans="1:23">
      <c r="A403" s="23"/>
      <c r="B403" s="23"/>
      <c r="C403" s="9" t="s">
        <v>634</v>
      </c>
      <c r="D403" s="23"/>
      <c r="E403" s="23"/>
      <c r="F403" s="23"/>
      <c r="G403" s="23"/>
      <c r="H403" s="23"/>
      <c r="I403" s="10">
        <v>8208</v>
      </c>
      <c r="J403" s="10">
        <v>8208</v>
      </c>
      <c r="K403" s="10">
        <v>8208</v>
      </c>
      <c r="L403" s="10"/>
      <c r="M403" s="10"/>
      <c r="N403" s="10"/>
      <c r="O403" s="10"/>
      <c r="P403" s="23"/>
      <c r="Q403" s="10"/>
      <c r="R403" s="10"/>
      <c r="S403" s="10"/>
      <c r="T403" s="10"/>
      <c r="U403" s="10"/>
      <c r="V403" s="10"/>
      <c r="W403" s="10"/>
    </row>
    <row r="404" ht="18.75" customHeight="1" spans="1:23">
      <c r="A404" s="8" t="s">
        <v>584</v>
      </c>
      <c r="B404" s="8" t="s">
        <v>772</v>
      </c>
      <c r="C404" s="9" t="s">
        <v>634</v>
      </c>
      <c r="D404" s="8" t="s">
        <v>93</v>
      </c>
      <c r="E404" s="8" t="s">
        <v>132</v>
      </c>
      <c r="F404" s="8" t="s">
        <v>133</v>
      </c>
      <c r="G404" s="8" t="s">
        <v>289</v>
      </c>
      <c r="H404" s="8" t="s">
        <v>290</v>
      </c>
      <c r="I404" s="10">
        <v>4104</v>
      </c>
      <c r="J404" s="10">
        <v>4104</v>
      </c>
      <c r="K404" s="10">
        <v>4104</v>
      </c>
      <c r="L404" s="10"/>
      <c r="M404" s="10"/>
      <c r="N404" s="10"/>
      <c r="O404" s="10"/>
      <c r="P404" s="23"/>
      <c r="Q404" s="10"/>
      <c r="R404" s="10"/>
      <c r="S404" s="10"/>
      <c r="T404" s="10"/>
      <c r="U404" s="10"/>
      <c r="V404" s="10"/>
      <c r="W404" s="10"/>
    </row>
    <row r="405" ht="18.75" customHeight="1" spans="1:23">
      <c r="A405" s="8" t="s">
        <v>584</v>
      </c>
      <c r="B405" s="8" t="s">
        <v>772</v>
      </c>
      <c r="C405" s="9" t="s">
        <v>634</v>
      </c>
      <c r="D405" s="8" t="s">
        <v>93</v>
      </c>
      <c r="E405" s="8" t="s">
        <v>132</v>
      </c>
      <c r="F405" s="8" t="s">
        <v>133</v>
      </c>
      <c r="G405" s="8" t="s">
        <v>289</v>
      </c>
      <c r="H405" s="8" t="s">
        <v>290</v>
      </c>
      <c r="I405" s="10">
        <v>4104</v>
      </c>
      <c r="J405" s="10">
        <v>4104</v>
      </c>
      <c r="K405" s="10">
        <v>4104</v>
      </c>
      <c r="L405" s="10"/>
      <c r="M405" s="10"/>
      <c r="N405" s="10"/>
      <c r="O405" s="10"/>
      <c r="P405" s="23"/>
      <c r="Q405" s="10"/>
      <c r="R405" s="10"/>
      <c r="S405" s="10"/>
      <c r="T405" s="10"/>
      <c r="U405" s="10"/>
      <c r="V405" s="10"/>
      <c r="W405" s="10"/>
    </row>
    <row r="406" ht="18.75" customHeight="1" spans="1:23">
      <c r="A406" s="23"/>
      <c r="B406" s="23"/>
      <c r="C406" s="9" t="s">
        <v>576</v>
      </c>
      <c r="D406" s="23"/>
      <c r="E406" s="23"/>
      <c r="F406" s="23"/>
      <c r="G406" s="23"/>
      <c r="H406" s="23"/>
      <c r="I406" s="10">
        <v>551220.82</v>
      </c>
      <c r="J406" s="10"/>
      <c r="K406" s="10"/>
      <c r="L406" s="10"/>
      <c r="M406" s="10"/>
      <c r="N406" s="10"/>
      <c r="O406" s="10"/>
      <c r="P406" s="23"/>
      <c r="Q406" s="10"/>
      <c r="R406" s="10">
        <v>551220.82</v>
      </c>
      <c r="S406" s="10"/>
      <c r="T406" s="10"/>
      <c r="U406" s="10"/>
      <c r="V406" s="10"/>
      <c r="W406" s="10">
        <v>551220.82</v>
      </c>
    </row>
    <row r="407" ht="18.75" customHeight="1" spans="1:23">
      <c r="A407" s="8" t="s">
        <v>577</v>
      </c>
      <c r="B407" s="8" t="s">
        <v>773</v>
      </c>
      <c r="C407" s="9" t="s">
        <v>576</v>
      </c>
      <c r="D407" s="8" t="s">
        <v>95</v>
      </c>
      <c r="E407" s="8" t="s">
        <v>130</v>
      </c>
      <c r="F407" s="8" t="s">
        <v>131</v>
      </c>
      <c r="G407" s="8" t="s">
        <v>774</v>
      </c>
      <c r="H407" s="8" t="s">
        <v>591</v>
      </c>
      <c r="I407" s="10">
        <v>155868.4</v>
      </c>
      <c r="J407" s="10"/>
      <c r="K407" s="10"/>
      <c r="L407" s="10"/>
      <c r="M407" s="10"/>
      <c r="N407" s="10"/>
      <c r="O407" s="10"/>
      <c r="P407" s="23"/>
      <c r="Q407" s="10"/>
      <c r="R407" s="10">
        <v>155868.4</v>
      </c>
      <c r="S407" s="10"/>
      <c r="T407" s="10"/>
      <c r="U407" s="10"/>
      <c r="V407" s="10"/>
      <c r="W407" s="10">
        <v>155868.4</v>
      </c>
    </row>
    <row r="408" ht="18.75" customHeight="1" spans="1:23">
      <c r="A408" s="8" t="s">
        <v>577</v>
      </c>
      <c r="B408" s="8" t="s">
        <v>773</v>
      </c>
      <c r="C408" s="9" t="s">
        <v>576</v>
      </c>
      <c r="D408" s="8" t="s">
        <v>95</v>
      </c>
      <c r="E408" s="8" t="s">
        <v>132</v>
      </c>
      <c r="F408" s="8" t="s">
        <v>133</v>
      </c>
      <c r="G408" s="8" t="s">
        <v>281</v>
      </c>
      <c r="H408" s="8" t="s">
        <v>282</v>
      </c>
      <c r="I408" s="10">
        <v>17967.86</v>
      </c>
      <c r="J408" s="10"/>
      <c r="K408" s="10"/>
      <c r="L408" s="10"/>
      <c r="M408" s="10"/>
      <c r="N408" s="10"/>
      <c r="O408" s="10"/>
      <c r="P408" s="23"/>
      <c r="Q408" s="10"/>
      <c r="R408" s="10">
        <v>17967.86</v>
      </c>
      <c r="S408" s="10"/>
      <c r="T408" s="10"/>
      <c r="U408" s="10"/>
      <c r="V408" s="10"/>
      <c r="W408" s="10">
        <v>17967.86</v>
      </c>
    </row>
    <row r="409" ht="18.75" customHeight="1" spans="1:23">
      <c r="A409" s="8" t="s">
        <v>577</v>
      </c>
      <c r="B409" s="8" t="s">
        <v>773</v>
      </c>
      <c r="C409" s="9" t="s">
        <v>576</v>
      </c>
      <c r="D409" s="8" t="s">
        <v>95</v>
      </c>
      <c r="E409" s="8" t="s">
        <v>132</v>
      </c>
      <c r="F409" s="8" t="s">
        <v>133</v>
      </c>
      <c r="G409" s="8" t="s">
        <v>281</v>
      </c>
      <c r="H409" s="8" t="s">
        <v>282</v>
      </c>
      <c r="I409" s="10">
        <v>42610</v>
      </c>
      <c r="J409" s="10"/>
      <c r="K409" s="10"/>
      <c r="L409" s="10"/>
      <c r="M409" s="10"/>
      <c r="N409" s="10"/>
      <c r="O409" s="10"/>
      <c r="P409" s="23"/>
      <c r="Q409" s="10"/>
      <c r="R409" s="10">
        <v>42610</v>
      </c>
      <c r="S409" s="10"/>
      <c r="T409" s="10"/>
      <c r="U409" s="10"/>
      <c r="V409" s="10"/>
      <c r="W409" s="10">
        <v>42610</v>
      </c>
    </row>
    <row r="410" ht="18.75" customHeight="1" spans="1:23">
      <c r="A410" s="8" t="s">
        <v>577</v>
      </c>
      <c r="B410" s="8" t="s">
        <v>773</v>
      </c>
      <c r="C410" s="9" t="s">
        <v>576</v>
      </c>
      <c r="D410" s="8" t="s">
        <v>95</v>
      </c>
      <c r="E410" s="8" t="s">
        <v>132</v>
      </c>
      <c r="F410" s="8" t="s">
        <v>133</v>
      </c>
      <c r="G410" s="8" t="s">
        <v>281</v>
      </c>
      <c r="H410" s="8" t="s">
        <v>282</v>
      </c>
      <c r="I410" s="10">
        <v>10619</v>
      </c>
      <c r="J410" s="10"/>
      <c r="K410" s="10"/>
      <c r="L410" s="10"/>
      <c r="M410" s="10"/>
      <c r="N410" s="10"/>
      <c r="O410" s="10"/>
      <c r="P410" s="23"/>
      <c r="Q410" s="10"/>
      <c r="R410" s="10">
        <v>10619</v>
      </c>
      <c r="S410" s="10"/>
      <c r="T410" s="10"/>
      <c r="U410" s="10"/>
      <c r="V410" s="10"/>
      <c r="W410" s="10">
        <v>10619</v>
      </c>
    </row>
    <row r="411" ht="18.75" customHeight="1" spans="1:23">
      <c r="A411" s="8" t="s">
        <v>577</v>
      </c>
      <c r="B411" s="8" t="s">
        <v>773</v>
      </c>
      <c r="C411" s="9" t="s">
        <v>576</v>
      </c>
      <c r="D411" s="8" t="s">
        <v>95</v>
      </c>
      <c r="E411" s="8" t="s">
        <v>132</v>
      </c>
      <c r="F411" s="8" t="s">
        <v>133</v>
      </c>
      <c r="G411" s="8" t="s">
        <v>289</v>
      </c>
      <c r="H411" s="8" t="s">
        <v>290</v>
      </c>
      <c r="I411" s="10">
        <v>290400</v>
      </c>
      <c r="J411" s="10"/>
      <c r="K411" s="10"/>
      <c r="L411" s="10"/>
      <c r="M411" s="10"/>
      <c r="N411" s="10"/>
      <c r="O411" s="10"/>
      <c r="P411" s="23"/>
      <c r="Q411" s="10"/>
      <c r="R411" s="10">
        <v>290400</v>
      </c>
      <c r="S411" s="10"/>
      <c r="T411" s="10"/>
      <c r="U411" s="10"/>
      <c r="V411" s="10"/>
      <c r="W411" s="10">
        <v>290400</v>
      </c>
    </row>
    <row r="412" ht="18.75" customHeight="1" spans="1:23">
      <c r="A412" s="8" t="s">
        <v>577</v>
      </c>
      <c r="B412" s="8" t="s">
        <v>773</v>
      </c>
      <c r="C412" s="9" t="s">
        <v>576</v>
      </c>
      <c r="D412" s="8" t="s">
        <v>95</v>
      </c>
      <c r="E412" s="8" t="s">
        <v>132</v>
      </c>
      <c r="F412" s="8" t="s">
        <v>133</v>
      </c>
      <c r="G412" s="8" t="s">
        <v>289</v>
      </c>
      <c r="H412" s="8" t="s">
        <v>290</v>
      </c>
      <c r="I412" s="10">
        <v>32400</v>
      </c>
      <c r="J412" s="10"/>
      <c r="K412" s="10"/>
      <c r="L412" s="10"/>
      <c r="M412" s="10"/>
      <c r="N412" s="10"/>
      <c r="O412" s="10"/>
      <c r="P412" s="23"/>
      <c r="Q412" s="10"/>
      <c r="R412" s="10">
        <v>32400</v>
      </c>
      <c r="S412" s="10"/>
      <c r="T412" s="10"/>
      <c r="U412" s="10"/>
      <c r="V412" s="10"/>
      <c r="W412" s="10">
        <v>32400</v>
      </c>
    </row>
    <row r="413" ht="18.75" customHeight="1" spans="1:23">
      <c r="A413" s="8" t="s">
        <v>577</v>
      </c>
      <c r="B413" s="8" t="s">
        <v>773</v>
      </c>
      <c r="C413" s="9" t="s">
        <v>576</v>
      </c>
      <c r="D413" s="8" t="s">
        <v>95</v>
      </c>
      <c r="E413" s="8" t="s">
        <v>132</v>
      </c>
      <c r="F413" s="8" t="s">
        <v>133</v>
      </c>
      <c r="G413" s="8" t="s">
        <v>289</v>
      </c>
      <c r="H413" s="8" t="s">
        <v>290</v>
      </c>
      <c r="I413" s="10">
        <v>1355.56</v>
      </c>
      <c r="J413" s="10"/>
      <c r="K413" s="10"/>
      <c r="L413" s="10"/>
      <c r="M413" s="10"/>
      <c r="N413" s="10"/>
      <c r="O413" s="10"/>
      <c r="P413" s="23"/>
      <c r="Q413" s="10"/>
      <c r="R413" s="10">
        <v>1355.56</v>
      </c>
      <c r="S413" s="10"/>
      <c r="T413" s="10"/>
      <c r="U413" s="10"/>
      <c r="V413" s="10"/>
      <c r="W413" s="10">
        <v>1355.56</v>
      </c>
    </row>
    <row r="414" ht="18.75" customHeight="1" spans="1:23">
      <c r="A414" s="23"/>
      <c r="B414" s="23"/>
      <c r="C414" s="9" t="s">
        <v>581</v>
      </c>
      <c r="D414" s="23"/>
      <c r="E414" s="23"/>
      <c r="F414" s="23"/>
      <c r="G414" s="23"/>
      <c r="H414" s="23"/>
      <c r="I414" s="10">
        <v>4303.2</v>
      </c>
      <c r="J414" s="10">
        <v>4303.2</v>
      </c>
      <c r="K414" s="10">
        <v>4303.2</v>
      </c>
      <c r="L414" s="10"/>
      <c r="M414" s="10"/>
      <c r="N414" s="10"/>
      <c r="O414" s="10"/>
      <c r="P414" s="23"/>
      <c r="Q414" s="10"/>
      <c r="R414" s="10"/>
      <c r="S414" s="10"/>
      <c r="T414" s="10"/>
      <c r="U414" s="10"/>
      <c r="V414" s="10"/>
      <c r="W414" s="10"/>
    </row>
    <row r="415" ht="18.75" customHeight="1" spans="1:23">
      <c r="A415" s="8" t="s">
        <v>577</v>
      </c>
      <c r="B415" s="8" t="s">
        <v>775</v>
      </c>
      <c r="C415" s="9" t="s">
        <v>581</v>
      </c>
      <c r="D415" s="8" t="s">
        <v>95</v>
      </c>
      <c r="E415" s="8" t="s">
        <v>130</v>
      </c>
      <c r="F415" s="8" t="s">
        <v>131</v>
      </c>
      <c r="G415" s="8" t="s">
        <v>281</v>
      </c>
      <c r="H415" s="8" t="s">
        <v>282</v>
      </c>
      <c r="I415" s="10">
        <v>4303.2</v>
      </c>
      <c r="J415" s="10">
        <v>4303.2</v>
      </c>
      <c r="K415" s="10">
        <v>4303.2</v>
      </c>
      <c r="L415" s="10"/>
      <c r="M415" s="10"/>
      <c r="N415" s="10"/>
      <c r="O415" s="10"/>
      <c r="P415" s="23"/>
      <c r="Q415" s="10"/>
      <c r="R415" s="10"/>
      <c r="S415" s="10"/>
      <c r="T415" s="10"/>
      <c r="U415" s="10"/>
      <c r="V415" s="10"/>
      <c r="W415" s="10"/>
    </row>
    <row r="416" ht="18.75" customHeight="1" spans="1:23">
      <c r="A416" s="23"/>
      <c r="B416" s="23"/>
      <c r="C416" s="9" t="s">
        <v>600</v>
      </c>
      <c r="D416" s="23"/>
      <c r="E416" s="23"/>
      <c r="F416" s="23"/>
      <c r="G416" s="23"/>
      <c r="H416" s="23"/>
      <c r="I416" s="10">
        <v>1210000</v>
      </c>
      <c r="J416" s="10"/>
      <c r="K416" s="10"/>
      <c r="L416" s="10"/>
      <c r="M416" s="10"/>
      <c r="N416" s="10"/>
      <c r="O416" s="10"/>
      <c r="P416" s="23"/>
      <c r="Q416" s="10"/>
      <c r="R416" s="10">
        <v>1210000</v>
      </c>
      <c r="S416" s="10"/>
      <c r="T416" s="10"/>
      <c r="U416" s="10"/>
      <c r="V416" s="10"/>
      <c r="W416" s="10">
        <v>1210000</v>
      </c>
    </row>
    <row r="417" ht="18.75" customHeight="1" spans="1:23">
      <c r="A417" s="8" t="s">
        <v>584</v>
      </c>
      <c r="B417" s="8" t="s">
        <v>776</v>
      </c>
      <c r="C417" s="9" t="s">
        <v>600</v>
      </c>
      <c r="D417" s="8" t="s">
        <v>95</v>
      </c>
      <c r="E417" s="8" t="s">
        <v>132</v>
      </c>
      <c r="F417" s="8" t="s">
        <v>133</v>
      </c>
      <c r="G417" s="8" t="s">
        <v>281</v>
      </c>
      <c r="H417" s="8" t="s">
        <v>282</v>
      </c>
      <c r="I417" s="10">
        <v>1210000</v>
      </c>
      <c r="J417" s="10"/>
      <c r="K417" s="10"/>
      <c r="L417" s="10"/>
      <c r="M417" s="10"/>
      <c r="N417" s="10"/>
      <c r="O417" s="10"/>
      <c r="P417" s="23"/>
      <c r="Q417" s="10"/>
      <c r="R417" s="10">
        <v>1210000</v>
      </c>
      <c r="S417" s="10"/>
      <c r="T417" s="10"/>
      <c r="U417" s="10"/>
      <c r="V417" s="10"/>
      <c r="W417" s="10">
        <v>1210000</v>
      </c>
    </row>
    <row r="418" ht="18.75" customHeight="1" spans="1:23">
      <c r="A418" s="23"/>
      <c r="B418" s="23"/>
      <c r="C418" s="9" t="s">
        <v>592</v>
      </c>
      <c r="D418" s="23"/>
      <c r="E418" s="23"/>
      <c r="F418" s="23"/>
      <c r="G418" s="23"/>
      <c r="H418" s="23"/>
      <c r="I418" s="10">
        <v>432</v>
      </c>
      <c r="J418" s="10">
        <v>432</v>
      </c>
      <c r="K418" s="10">
        <v>432</v>
      </c>
      <c r="L418" s="10"/>
      <c r="M418" s="10"/>
      <c r="N418" s="10"/>
      <c r="O418" s="10"/>
      <c r="P418" s="23"/>
      <c r="Q418" s="10"/>
      <c r="R418" s="10"/>
      <c r="S418" s="10"/>
      <c r="T418" s="10"/>
      <c r="U418" s="10"/>
      <c r="V418" s="10"/>
      <c r="W418" s="10"/>
    </row>
    <row r="419" ht="18.75" customHeight="1" spans="1:23">
      <c r="A419" s="8" t="s">
        <v>584</v>
      </c>
      <c r="B419" s="8" t="s">
        <v>777</v>
      </c>
      <c r="C419" s="9" t="s">
        <v>592</v>
      </c>
      <c r="D419" s="8" t="s">
        <v>95</v>
      </c>
      <c r="E419" s="8" t="s">
        <v>130</v>
      </c>
      <c r="F419" s="8" t="s">
        <v>131</v>
      </c>
      <c r="G419" s="8" t="s">
        <v>266</v>
      </c>
      <c r="H419" s="8" t="s">
        <v>267</v>
      </c>
      <c r="I419" s="10">
        <v>432</v>
      </c>
      <c r="J419" s="10">
        <v>432</v>
      </c>
      <c r="K419" s="10">
        <v>432</v>
      </c>
      <c r="L419" s="10"/>
      <c r="M419" s="10"/>
      <c r="N419" s="10"/>
      <c r="O419" s="10"/>
      <c r="P419" s="23"/>
      <c r="Q419" s="10"/>
      <c r="R419" s="10"/>
      <c r="S419" s="10"/>
      <c r="T419" s="10"/>
      <c r="U419" s="10"/>
      <c r="V419" s="10"/>
      <c r="W419" s="10"/>
    </row>
    <row r="420" ht="18.75" customHeight="1" spans="1:23">
      <c r="A420" s="23"/>
      <c r="B420" s="23"/>
      <c r="C420" s="9" t="s">
        <v>594</v>
      </c>
      <c r="D420" s="23"/>
      <c r="E420" s="23"/>
      <c r="F420" s="23"/>
      <c r="G420" s="23"/>
      <c r="H420" s="23"/>
      <c r="I420" s="10">
        <v>128000</v>
      </c>
      <c r="J420" s="10">
        <v>128000</v>
      </c>
      <c r="K420" s="10">
        <v>128000</v>
      </c>
      <c r="L420" s="10"/>
      <c r="M420" s="10"/>
      <c r="N420" s="10"/>
      <c r="O420" s="10"/>
      <c r="P420" s="23"/>
      <c r="Q420" s="10"/>
      <c r="R420" s="10"/>
      <c r="S420" s="10"/>
      <c r="T420" s="10"/>
      <c r="U420" s="10"/>
      <c r="V420" s="10"/>
      <c r="W420" s="10"/>
    </row>
    <row r="421" ht="18.75" customHeight="1" spans="1:23">
      <c r="A421" s="8" t="s">
        <v>577</v>
      </c>
      <c r="B421" s="8" t="s">
        <v>778</v>
      </c>
      <c r="C421" s="9" t="s">
        <v>594</v>
      </c>
      <c r="D421" s="8" t="s">
        <v>95</v>
      </c>
      <c r="E421" s="8" t="s">
        <v>130</v>
      </c>
      <c r="F421" s="8" t="s">
        <v>131</v>
      </c>
      <c r="G421" s="8" t="s">
        <v>281</v>
      </c>
      <c r="H421" s="8" t="s">
        <v>282</v>
      </c>
      <c r="I421" s="10">
        <v>56000</v>
      </c>
      <c r="J421" s="10">
        <v>56000</v>
      </c>
      <c r="K421" s="10">
        <v>56000</v>
      </c>
      <c r="L421" s="10"/>
      <c r="M421" s="10"/>
      <c r="N421" s="10"/>
      <c r="O421" s="10"/>
      <c r="P421" s="23"/>
      <c r="Q421" s="10"/>
      <c r="R421" s="10"/>
      <c r="S421" s="10"/>
      <c r="T421" s="10"/>
      <c r="U421" s="10"/>
      <c r="V421" s="10"/>
      <c r="W421" s="10"/>
    </row>
    <row r="422" ht="18.75" customHeight="1" spans="1:23">
      <c r="A422" s="8" t="s">
        <v>577</v>
      </c>
      <c r="B422" s="8" t="s">
        <v>778</v>
      </c>
      <c r="C422" s="9" t="s">
        <v>594</v>
      </c>
      <c r="D422" s="8" t="s">
        <v>95</v>
      </c>
      <c r="E422" s="8" t="s">
        <v>130</v>
      </c>
      <c r="F422" s="8" t="s">
        <v>131</v>
      </c>
      <c r="G422" s="8" t="s">
        <v>283</v>
      </c>
      <c r="H422" s="8" t="s">
        <v>284</v>
      </c>
      <c r="I422" s="10">
        <v>12000</v>
      </c>
      <c r="J422" s="10">
        <v>12000</v>
      </c>
      <c r="K422" s="10">
        <v>12000</v>
      </c>
      <c r="L422" s="10"/>
      <c r="M422" s="10"/>
      <c r="N422" s="10"/>
      <c r="O422" s="10"/>
      <c r="P422" s="23"/>
      <c r="Q422" s="10"/>
      <c r="R422" s="10"/>
      <c r="S422" s="10"/>
      <c r="T422" s="10"/>
      <c r="U422" s="10"/>
      <c r="V422" s="10"/>
      <c r="W422" s="10"/>
    </row>
    <row r="423" ht="18.75" customHeight="1" spans="1:23">
      <c r="A423" s="8" t="s">
        <v>577</v>
      </c>
      <c r="B423" s="8" t="s">
        <v>778</v>
      </c>
      <c r="C423" s="9" t="s">
        <v>594</v>
      </c>
      <c r="D423" s="8" t="s">
        <v>95</v>
      </c>
      <c r="E423" s="8" t="s">
        <v>130</v>
      </c>
      <c r="F423" s="8" t="s">
        <v>131</v>
      </c>
      <c r="G423" s="8" t="s">
        <v>295</v>
      </c>
      <c r="H423" s="8" t="s">
        <v>296</v>
      </c>
      <c r="I423" s="10">
        <v>24000</v>
      </c>
      <c r="J423" s="10">
        <v>24000</v>
      </c>
      <c r="K423" s="10">
        <v>24000</v>
      </c>
      <c r="L423" s="10"/>
      <c r="M423" s="10"/>
      <c r="N423" s="10"/>
      <c r="O423" s="10"/>
      <c r="P423" s="23"/>
      <c r="Q423" s="10"/>
      <c r="R423" s="10"/>
      <c r="S423" s="10"/>
      <c r="T423" s="10"/>
      <c r="U423" s="10"/>
      <c r="V423" s="10"/>
      <c r="W423" s="10"/>
    </row>
    <row r="424" ht="18.75" customHeight="1" spans="1:23">
      <c r="A424" s="8" t="s">
        <v>577</v>
      </c>
      <c r="B424" s="8" t="s">
        <v>778</v>
      </c>
      <c r="C424" s="9" t="s">
        <v>594</v>
      </c>
      <c r="D424" s="8" t="s">
        <v>95</v>
      </c>
      <c r="E424" s="8" t="s">
        <v>130</v>
      </c>
      <c r="F424" s="8" t="s">
        <v>131</v>
      </c>
      <c r="G424" s="8" t="s">
        <v>313</v>
      </c>
      <c r="H424" s="8" t="s">
        <v>314</v>
      </c>
      <c r="I424" s="10">
        <v>12000</v>
      </c>
      <c r="J424" s="10">
        <v>12000</v>
      </c>
      <c r="K424" s="10">
        <v>12000</v>
      </c>
      <c r="L424" s="10"/>
      <c r="M424" s="10"/>
      <c r="N424" s="10"/>
      <c r="O424" s="10"/>
      <c r="P424" s="23"/>
      <c r="Q424" s="10"/>
      <c r="R424" s="10"/>
      <c r="S424" s="10"/>
      <c r="T424" s="10"/>
      <c r="U424" s="10"/>
      <c r="V424" s="10"/>
      <c r="W424" s="10"/>
    </row>
    <row r="425" ht="18.75" customHeight="1" spans="1:23">
      <c r="A425" s="8" t="s">
        <v>577</v>
      </c>
      <c r="B425" s="8" t="s">
        <v>778</v>
      </c>
      <c r="C425" s="9" t="s">
        <v>594</v>
      </c>
      <c r="D425" s="8" t="s">
        <v>95</v>
      </c>
      <c r="E425" s="8" t="s">
        <v>130</v>
      </c>
      <c r="F425" s="8" t="s">
        <v>131</v>
      </c>
      <c r="G425" s="8" t="s">
        <v>619</v>
      </c>
      <c r="H425" s="8" t="s">
        <v>620</v>
      </c>
      <c r="I425" s="10">
        <v>24000</v>
      </c>
      <c r="J425" s="10">
        <v>24000</v>
      </c>
      <c r="K425" s="10">
        <v>24000</v>
      </c>
      <c r="L425" s="10"/>
      <c r="M425" s="10"/>
      <c r="N425" s="10"/>
      <c r="O425" s="10"/>
      <c r="P425" s="23"/>
      <c r="Q425" s="10"/>
      <c r="R425" s="10"/>
      <c r="S425" s="10"/>
      <c r="T425" s="10"/>
      <c r="U425" s="10"/>
      <c r="V425" s="10"/>
      <c r="W425" s="10"/>
    </row>
    <row r="426" ht="18.75" customHeight="1" spans="1:23">
      <c r="A426" s="23"/>
      <c r="B426" s="23"/>
      <c r="C426" s="9" t="s">
        <v>656</v>
      </c>
      <c r="D426" s="23"/>
      <c r="E426" s="23"/>
      <c r="F426" s="23"/>
      <c r="G426" s="23"/>
      <c r="H426" s="23"/>
      <c r="I426" s="10">
        <v>60000</v>
      </c>
      <c r="J426" s="10">
        <v>60000</v>
      </c>
      <c r="K426" s="10">
        <v>60000</v>
      </c>
      <c r="L426" s="10"/>
      <c r="M426" s="10"/>
      <c r="N426" s="10"/>
      <c r="O426" s="10"/>
      <c r="P426" s="23"/>
      <c r="Q426" s="10"/>
      <c r="R426" s="10"/>
      <c r="S426" s="10"/>
      <c r="T426" s="10"/>
      <c r="U426" s="10"/>
      <c r="V426" s="10"/>
      <c r="W426" s="10"/>
    </row>
    <row r="427" ht="18.75" customHeight="1" spans="1:23">
      <c r="A427" s="8" t="s">
        <v>584</v>
      </c>
      <c r="B427" s="8" t="s">
        <v>779</v>
      </c>
      <c r="C427" s="9" t="s">
        <v>656</v>
      </c>
      <c r="D427" s="8" t="s">
        <v>95</v>
      </c>
      <c r="E427" s="8" t="s">
        <v>132</v>
      </c>
      <c r="F427" s="8" t="s">
        <v>133</v>
      </c>
      <c r="G427" s="8" t="s">
        <v>266</v>
      </c>
      <c r="H427" s="8" t="s">
        <v>267</v>
      </c>
      <c r="I427" s="10">
        <v>60000</v>
      </c>
      <c r="J427" s="10">
        <v>60000</v>
      </c>
      <c r="K427" s="10">
        <v>60000</v>
      </c>
      <c r="L427" s="10"/>
      <c r="M427" s="10"/>
      <c r="N427" s="10"/>
      <c r="O427" s="10"/>
      <c r="P427" s="23"/>
      <c r="Q427" s="10"/>
      <c r="R427" s="10"/>
      <c r="S427" s="10"/>
      <c r="T427" s="10"/>
      <c r="U427" s="10"/>
      <c r="V427" s="10"/>
      <c r="W427" s="10"/>
    </row>
    <row r="428" ht="18.75" customHeight="1" spans="1:23">
      <c r="A428" s="23"/>
      <c r="B428" s="23"/>
      <c r="C428" s="9" t="s">
        <v>596</v>
      </c>
      <c r="D428" s="23"/>
      <c r="E428" s="23"/>
      <c r="F428" s="23"/>
      <c r="G428" s="23"/>
      <c r="H428" s="23"/>
      <c r="I428" s="10">
        <v>61152</v>
      </c>
      <c r="J428" s="10">
        <v>61152</v>
      </c>
      <c r="K428" s="10">
        <v>61152</v>
      </c>
      <c r="L428" s="10"/>
      <c r="M428" s="10"/>
      <c r="N428" s="10"/>
      <c r="O428" s="10"/>
      <c r="P428" s="23"/>
      <c r="Q428" s="10"/>
      <c r="R428" s="10"/>
      <c r="S428" s="10"/>
      <c r="T428" s="10"/>
      <c r="U428" s="10"/>
      <c r="V428" s="10"/>
      <c r="W428" s="10"/>
    </row>
    <row r="429" ht="18.75" customHeight="1" spans="1:23">
      <c r="A429" s="8" t="s">
        <v>584</v>
      </c>
      <c r="B429" s="8" t="s">
        <v>780</v>
      </c>
      <c r="C429" s="9" t="s">
        <v>596</v>
      </c>
      <c r="D429" s="8" t="s">
        <v>95</v>
      </c>
      <c r="E429" s="8" t="s">
        <v>170</v>
      </c>
      <c r="F429" s="8" t="s">
        <v>171</v>
      </c>
      <c r="G429" s="8" t="s">
        <v>266</v>
      </c>
      <c r="H429" s="8" t="s">
        <v>267</v>
      </c>
      <c r="I429" s="10">
        <v>61152</v>
      </c>
      <c r="J429" s="10">
        <v>61152</v>
      </c>
      <c r="K429" s="10">
        <v>61152</v>
      </c>
      <c r="L429" s="10"/>
      <c r="M429" s="10"/>
      <c r="N429" s="10"/>
      <c r="O429" s="10"/>
      <c r="P429" s="23"/>
      <c r="Q429" s="10"/>
      <c r="R429" s="10"/>
      <c r="S429" s="10"/>
      <c r="T429" s="10"/>
      <c r="U429" s="10"/>
      <c r="V429" s="10"/>
      <c r="W429" s="10"/>
    </row>
    <row r="430" ht="18.75" customHeight="1" spans="1:23">
      <c r="A430" s="23"/>
      <c r="B430" s="23"/>
      <c r="C430" s="9" t="s">
        <v>632</v>
      </c>
      <c r="D430" s="23"/>
      <c r="E430" s="23"/>
      <c r="F430" s="23"/>
      <c r="G430" s="23"/>
      <c r="H430" s="23"/>
      <c r="I430" s="10">
        <v>18000</v>
      </c>
      <c r="J430" s="10">
        <v>18000</v>
      </c>
      <c r="K430" s="10">
        <v>18000</v>
      </c>
      <c r="L430" s="10"/>
      <c r="M430" s="10"/>
      <c r="N430" s="10"/>
      <c r="O430" s="10"/>
      <c r="P430" s="23"/>
      <c r="Q430" s="10"/>
      <c r="R430" s="10"/>
      <c r="S430" s="10"/>
      <c r="T430" s="10"/>
      <c r="U430" s="10"/>
      <c r="V430" s="10"/>
      <c r="W430" s="10"/>
    </row>
    <row r="431" ht="18.75" customHeight="1" spans="1:23">
      <c r="A431" s="8" t="s">
        <v>584</v>
      </c>
      <c r="B431" s="8" t="s">
        <v>781</v>
      </c>
      <c r="C431" s="9" t="s">
        <v>632</v>
      </c>
      <c r="D431" s="8" t="s">
        <v>95</v>
      </c>
      <c r="E431" s="8" t="s">
        <v>132</v>
      </c>
      <c r="F431" s="8" t="s">
        <v>133</v>
      </c>
      <c r="G431" s="8" t="s">
        <v>266</v>
      </c>
      <c r="H431" s="8" t="s">
        <v>267</v>
      </c>
      <c r="I431" s="10">
        <v>18000</v>
      </c>
      <c r="J431" s="10">
        <v>18000</v>
      </c>
      <c r="K431" s="10">
        <v>18000</v>
      </c>
      <c r="L431" s="10"/>
      <c r="M431" s="10"/>
      <c r="N431" s="10"/>
      <c r="O431" s="10"/>
      <c r="P431" s="23"/>
      <c r="Q431" s="10"/>
      <c r="R431" s="10"/>
      <c r="S431" s="10"/>
      <c r="T431" s="10"/>
      <c r="U431" s="10"/>
      <c r="V431" s="10"/>
      <c r="W431" s="10"/>
    </row>
    <row r="432" ht="18.75" customHeight="1" spans="1:23">
      <c r="A432" s="23"/>
      <c r="B432" s="23"/>
      <c r="C432" s="9" t="s">
        <v>634</v>
      </c>
      <c r="D432" s="23"/>
      <c r="E432" s="23"/>
      <c r="F432" s="23"/>
      <c r="G432" s="23"/>
      <c r="H432" s="23"/>
      <c r="I432" s="10">
        <v>12576</v>
      </c>
      <c r="J432" s="10">
        <v>12576</v>
      </c>
      <c r="K432" s="10">
        <v>12576</v>
      </c>
      <c r="L432" s="10"/>
      <c r="M432" s="10"/>
      <c r="N432" s="10"/>
      <c r="O432" s="10"/>
      <c r="P432" s="23"/>
      <c r="Q432" s="10"/>
      <c r="R432" s="10"/>
      <c r="S432" s="10"/>
      <c r="T432" s="10"/>
      <c r="U432" s="10"/>
      <c r="V432" s="10"/>
      <c r="W432" s="10"/>
    </row>
    <row r="433" ht="18.75" customHeight="1" spans="1:23">
      <c r="A433" s="8" t="s">
        <v>584</v>
      </c>
      <c r="B433" s="8" t="s">
        <v>782</v>
      </c>
      <c r="C433" s="9" t="s">
        <v>634</v>
      </c>
      <c r="D433" s="8" t="s">
        <v>95</v>
      </c>
      <c r="E433" s="8" t="s">
        <v>132</v>
      </c>
      <c r="F433" s="8" t="s">
        <v>133</v>
      </c>
      <c r="G433" s="8" t="s">
        <v>281</v>
      </c>
      <c r="H433" s="8" t="s">
        <v>282</v>
      </c>
      <c r="I433" s="10">
        <v>8640</v>
      </c>
      <c r="J433" s="10">
        <v>8640</v>
      </c>
      <c r="K433" s="10">
        <v>8640</v>
      </c>
      <c r="L433" s="10"/>
      <c r="M433" s="10"/>
      <c r="N433" s="10"/>
      <c r="O433" s="10"/>
      <c r="P433" s="23"/>
      <c r="Q433" s="10"/>
      <c r="R433" s="10"/>
      <c r="S433" s="10"/>
      <c r="T433" s="10"/>
      <c r="U433" s="10"/>
      <c r="V433" s="10"/>
      <c r="W433" s="10"/>
    </row>
    <row r="434" ht="18.75" customHeight="1" spans="1:23">
      <c r="A434" s="8" t="s">
        <v>584</v>
      </c>
      <c r="B434" s="8" t="s">
        <v>782</v>
      </c>
      <c r="C434" s="9" t="s">
        <v>634</v>
      </c>
      <c r="D434" s="8" t="s">
        <v>95</v>
      </c>
      <c r="E434" s="8" t="s">
        <v>132</v>
      </c>
      <c r="F434" s="8" t="s">
        <v>133</v>
      </c>
      <c r="G434" s="8" t="s">
        <v>281</v>
      </c>
      <c r="H434" s="8" t="s">
        <v>282</v>
      </c>
      <c r="I434" s="10">
        <v>3600</v>
      </c>
      <c r="J434" s="10">
        <v>3600</v>
      </c>
      <c r="K434" s="10">
        <v>3600</v>
      </c>
      <c r="L434" s="10"/>
      <c r="M434" s="10"/>
      <c r="N434" s="10"/>
      <c r="O434" s="10"/>
      <c r="P434" s="23"/>
      <c r="Q434" s="10"/>
      <c r="R434" s="10"/>
      <c r="S434" s="10"/>
      <c r="T434" s="10"/>
      <c r="U434" s="10"/>
      <c r="V434" s="10"/>
      <c r="W434" s="10"/>
    </row>
    <row r="435" ht="18.75" customHeight="1" spans="1:23">
      <c r="A435" s="8" t="s">
        <v>584</v>
      </c>
      <c r="B435" s="8" t="s">
        <v>782</v>
      </c>
      <c r="C435" s="9" t="s">
        <v>634</v>
      </c>
      <c r="D435" s="8" t="s">
        <v>95</v>
      </c>
      <c r="E435" s="8" t="s">
        <v>144</v>
      </c>
      <c r="F435" s="8" t="s">
        <v>145</v>
      </c>
      <c r="G435" s="8" t="s">
        <v>281</v>
      </c>
      <c r="H435" s="8" t="s">
        <v>282</v>
      </c>
      <c r="I435" s="10">
        <v>336</v>
      </c>
      <c r="J435" s="10">
        <v>336</v>
      </c>
      <c r="K435" s="10">
        <v>336</v>
      </c>
      <c r="L435" s="10"/>
      <c r="M435" s="10"/>
      <c r="N435" s="10"/>
      <c r="O435" s="10"/>
      <c r="P435" s="23"/>
      <c r="Q435" s="10"/>
      <c r="R435" s="10"/>
      <c r="S435" s="10"/>
      <c r="T435" s="10"/>
      <c r="U435" s="10"/>
      <c r="V435" s="10"/>
      <c r="W435" s="10"/>
    </row>
    <row r="436" ht="18.75" customHeight="1" spans="1:23">
      <c r="A436" s="23"/>
      <c r="B436" s="23"/>
      <c r="C436" s="9" t="s">
        <v>576</v>
      </c>
      <c r="D436" s="23"/>
      <c r="E436" s="23"/>
      <c r="F436" s="23"/>
      <c r="G436" s="23"/>
      <c r="H436" s="23"/>
      <c r="I436" s="10">
        <v>1880400</v>
      </c>
      <c r="J436" s="10"/>
      <c r="K436" s="10"/>
      <c r="L436" s="10"/>
      <c r="M436" s="10"/>
      <c r="N436" s="10"/>
      <c r="O436" s="10"/>
      <c r="P436" s="23"/>
      <c r="Q436" s="10"/>
      <c r="R436" s="10">
        <v>1880400</v>
      </c>
      <c r="S436" s="10"/>
      <c r="T436" s="10"/>
      <c r="U436" s="10"/>
      <c r="V436" s="10"/>
      <c r="W436" s="10">
        <v>1880400</v>
      </c>
    </row>
    <row r="437" ht="18.75" customHeight="1" spans="1:23">
      <c r="A437" s="8" t="s">
        <v>577</v>
      </c>
      <c r="B437" s="8" t="s">
        <v>783</v>
      </c>
      <c r="C437" s="9" t="s">
        <v>576</v>
      </c>
      <c r="D437" s="8" t="s">
        <v>97</v>
      </c>
      <c r="E437" s="8" t="s">
        <v>132</v>
      </c>
      <c r="F437" s="8" t="s">
        <v>133</v>
      </c>
      <c r="G437" s="8" t="s">
        <v>281</v>
      </c>
      <c r="H437" s="8" t="s">
        <v>282</v>
      </c>
      <c r="I437" s="10">
        <v>1880400</v>
      </c>
      <c r="J437" s="10"/>
      <c r="K437" s="10"/>
      <c r="L437" s="10"/>
      <c r="M437" s="10"/>
      <c r="N437" s="10"/>
      <c r="O437" s="10"/>
      <c r="P437" s="23"/>
      <c r="Q437" s="10"/>
      <c r="R437" s="10">
        <v>1880400</v>
      </c>
      <c r="S437" s="10"/>
      <c r="T437" s="10"/>
      <c r="U437" s="10"/>
      <c r="V437" s="10"/>
      <c r="W437" s="10">
        <v>1880400</v>
      </c>
    </row>
    <row r="438" ht="18.75" customHeight="1" spans="1:23">
      <c r="A438" s="23"/>
      <c r="B438" s="23"/>
      <c r="C438" s="9" t="s">
        <v>581</v>
      </c>
      <c r="D438" s="23"/>
      <c r="E438" s="23"/>
      <c r="F438" s="23"/>
      <c r="G438" s="23"/>
      <c r="H438" s="23"/>
      <c r="I438" s="10">
        <v>36900</v>
      </c>
      <c r="J438" s="10">
        <v>36900</v>
      </c>
      <c r="K438" s="10">
        <v>36900</v>
      </c>
      <c r="L438" s="10"/>
      <c r="M438" s="10"/>
      <c r="N438" s="10"/>
      <c r="O438" s="10"/>
      <c r="P438" s="23"/>
      <c r="Q438" s="10"/>
      <c r="R438" s="10"/>
      <c r="S438" s="10"/>
      <c r="T438" s="10"/>
      <c r="U438" s="10"/>
      <c r="V438" s="10"/>
      <c r="W438" s="10"/>
    </row>
    <row r="439" ht="18.75" customHeight="1" spans="1:23">
      <c r="A439" s="8" t="s">
        <v>584</v>
      </c>
      <c r="B439" s="8" t="s">
        <v>784</v>
      </c>
      <c r="C439" s="9" t="s">
        <v>581</v>
      </c>
      <c r="D439" s="8" t="s">
        <v>97</v>
      </c>
      <c r="E439" s="8" t="s">
        <v>130</v>
      </c>
      <c r="F439" s="8" t="s">
        <v>131</v>
      </c>
      <c r="G439" s="8" t="s">
        <v>281</v>
      </c>
      <c r="H439" s="8" t="s">
        <v>282</v>
      </c>
      <c r="I439" s="10">
        <v>36900</v>
      </c>
      <c r="J439" s="10">
        <v>36900</v>
      </c>
      <c r="K439" s="10">
        <v>36900</v>
      </c>
      <c r="L439" s="10"/>
      <c r="M439" s="10"/>
      <c r="N439" s="10"/>
      <c r="O439" s="10"/>
      <c r="P439" s="23"/>
      <c r="Q439" s="10"/>
      <c r="R439" s="10"/>
      <c r="S439" s="10"/>
      <c r="T439" s="10"/>
      <c r="U439" s="10"/>
      <c r="V439" s="10"/>
      <c r="W439" s="10"/>
    </row>
    <row r="440" ht="18.75" customHeight="1" spans="1:23">
      <c r="A440" s="23"/>
      <c r="B440" s="23"/>
      <c r="C440" s="9" t="s">
        <v>600</v>
      </c>
      <c r="D440" s="23"/>
      <c r="E440" s="23"/>
      <c r="F440" s="23"/>
      <c r="G440" s="23"/>
      <c r="H440" s="23"/>
      <c r="I440" s="10">
        <v>4300000</v>
      </c>
      <c r="J440" s="10"/>
      <c r="K440" s="10"/>
      <c r="L440" s="10"/>
      <c r="M440" s="10"/>
      <c r="N440" s="10"/>
      <c r="O440" s="10"/>
      <c r="P440" s="23"/>
      <c r="Q440" s="10"/>
      <c r="R440" s="10">
        <v>4300000</v>
      </c>
      <c r="S440" s="10"/>
      <c r="T440" s="10"/>
      <c r="U440" s="10"/>
      <c r="V440" s="10"/>
      <c r="W440" s="10">
        <v>4300000</v>
      </c>
    </row>
    <row r="441" ht="18.75" customHeight="1" spans="1:23">
      <c r="A441" s="8" t="s">
        <v>584</v>
      </c>
      <c r="B441" s="8" t="s">
        <v>785</v>
      </c>
      <c r="C441" s="9" t="s">
        <v>600</v>
      </c>
      <c r="D441" s="8" t="s">
        <v>97</v>
      </c>
      <c r="E441" s="8" t="s">
        <v>132</v>
      </c>
      <c r="F441" s="8" t="s">
        <v>133</v>
      </c>
      <c r="G441" s="8" t="s">
        <v>281</v>
      </c>
      <c r="H441" s="8" t="s">
        <v>282</v>
      </c>
      <c r="I441" s="10">
        <v>4300000</v>
      </c>
      <c r="J441" s="10"/>
      <c r="K441" s="10"/>
      <c r="L441" s="10"/>
      <c r="M441" s="10"/>
      <c r="N441" s="10"/>
      <c r="O441" s="10"/>
      <c r="P441" s="23"/>
      <c r="Q441" s="10"/>
      <c r="R441" s="10">
        <v>4300000</v>
      </c>
      <c r="S441" s="10"/>
      <c r="T441" s="10"/>
      <c r="U441" s="10"/>
      <c r="V441" s="10"/>
      <c r="W441" s="10">
        <v>4300000</v>
      </c>
    </row>
    <row r="442" ht="18.75" customHeight="1" spans="1:23">
      <c r="A442" s="23"/>
      <c r="B442" s="23"/>
      <c r="C442" s="9" t="s">
        <v>592</v>
      </c>
      <c r="D442" s="23"/>
      <c r="E442" s="23"/>
      <c r="F442" s="23"/>
      <c r="G442" s="23"/>
      <c r="H442" s="23"/>
      <c r="I442" s="10">
        <v>2160</v>
      </c>
      <c r="J442" s="10">
        <v>2160</v>
      </c>
      <c r="K442" s="10">
        <v>2160</v>
      </c>
      <c r="L442" s="10"/>
      <c r="M442" s="10"/>
      <c r="N442" s="10"/>
      <c r="O442" s="10"/>
      <c r="P442" s="23"/>
      <c r="Q442" s="10"/>
      <c r="R442" s="10"/>
      <c r="S442" s="10"/>
      <c r="T442" s="10"/>
      <c r="U442" s="10"/>
      <c r="V442" s="10"/>
      <c r="W442" s="10"/>
    </row>
    <row r="443" ht="18.75" customHeight="1" spans="1:23">
      <c r="A443" s="8" t="s">
        <v>584</v>
      </c>
      <c r="B443" s="8" t="s">
        <v>786</v>
      </c>
      <c r="C443" s="9" t="s">
        <v>592</v>
      </c>
      <c r="D443" s="8" t="s">
        <v>97</v>
      </c>
      <c r="E443" s="8" t="s">
        <v>130</v>
      </c>
      <c r="F443" s="8" t="s">
        <v>131</v>
      </c>
      <c r="G443" s="8" t="s">
        <v>614</v>
      </c>
      <c r="H443" s="8" t="s">
        <v>615</v>
      </c>
      <c r="I443" s="10">
        <v>2160</v>
      </c>
      <c r="J443" s="10">
        <v>2160</v>
      </c>
      <c r="K443" s="10">
        <v>2160</v>
      </c>
      <c r="L443" s="10"/>
      <c r="M443" s="10"/>
      <c r="N443" s="10"/>
      <c r="O443" s="10"/>
      <c r="P443" s="23"/>
      <c r="Q443" s="10"/>
      <c r="R443" s="10"/>
      <c r="S443" s="10"/>
      <c r="T443" s="10"/>
      <c r="U443" s="10"/>
      <c r="V443" s="10"/>
      <c r="W443" s="10"/>
    </row>
    <row r="444" ht="18.75" customHeight="1" spans="1:23">
      <c r="A444" s="23"/>
      <c r="B444" s="23"/>
      <c r="C444" s="9" t="s">
        <v>594</v>
      </c>
      <c r="D444" s="23"/>
      <c r="E444" s="23"/>
      <c r="F444" s="23"/>
      <c r="G444" s="23"/>
      <c r="H444" s="23"/>
      <c r="I444" s="10">
        <v>689280</v>
      </c>
      <c r="J444" s="10">
        <v>689280</v>
      </c>
      <c r="K444" s="10">
        <v>689280</v>
      </c>
      <c r="L444" s="10"/>
      <c r="M444" s="10"/>
      <c r="N444" s="10"/>
      <c r="O444" s="10"/>
      <c r="P444" s="23"/>
      <c r="Q444" s="10"/>
      <c r="R444" s="10"/>
      <c r="S444" s="10"/>
      <c r="T444" s="10"/>
      <c r="U444" s="10"/>
      <c r="V444" s="10"/>
      <c r="W444" s="10"/>
    </row>
    <row r="445" ht="18.75" customHeight="1" spans="1:23">
      <c r="A445" s="8" t="s">
        <v>584</v>
      </c>
      <c r="B445" s="8" t="s">
        <v>787</v>
      </c>
      <c r="C445" s="9" t="s">
        <v>594</v>
      </c>
      <c r="D445" s="8" t="s">
        <v>97</v>
      </c>
      <c r="E445" s="8" t="s">
        <v>130</v>
      </c>
      <c r="F445" s="8" t="s">
        <v>131</v>
      </c>
      <c r="G445" s="8" t="s">
        <v>281</v>
      </c>
      <c r="H445" s="8" t="s">
        <v>282</v>
      </c>
      <c r="I445" s="10">
        <v>559680</v>
      </c>
      <c r="J445" s="10">
        <v>559680</v>
      </c>
      <c r="K445" s="10">
        <v>559680</v>
      </c>
      <c r="L445" s="10"/>
      <c r="M445" s="10"/>
      <c r="N445" s="10"/>
      <c r="O445" s="10"/>
      <c r="P445" s="23"/>
      <c r="Q445" s="10"/>
      <c r="R445" s="10"/>
      <c r="S445" s="10"/>
      <c r="T445" s="10"/>
      <c r="U445" s="10"/>
      <c r="V445" s="10"/>
      <c r="W445" s="10"/>
    </row>
    <row r="446" ht="18.75" customHeight="1" spans="1:23">
      <c r="A446" s="8" t="s">
        <v>584</v>
      </c>
      <c r="B446" s="8" t="s">
        <v>787</v>
      </c>
      <c r="C446" s="9" t="s">
        <v>594</v>
      </c>
      <c r="D446" s="8" t="s">
        <v>97</v>
      </c>
      <c r="E446" s="8" t="s">
        <v>130</v>
      </c>
      <c r="F446" s="8" t="s">
        <v>131</v>
      </c>
      <c r="G446" s="8" t="s">
        <v>712</v>
      </c>
      <c r="H446" s="8" t="s">
        <v>713</v>
      </c>
      <c r="I446" s="10">
        <v>30000</v>
      </c>
      <c r="J446" s="10">
        <v>30000</v>
      </c>
      <c r="K446" s="10">
        <v>30000</v>
      </c>
      <c r="L446" s="10"/>
      <c r="M446" s="10"/>
      <c r="N446" s="10"/>
      <c r="O446" s="10"/>
      <c r="P446" s="23"/>
      <c r="Q446" s="10"/>
      <c r="R446" s="10"/>
      <c r="S446" s="10"/>
      <c r="T446" s="10"/>
      <c r="U446" s="10"/>
      <c r="V446" s="10"/>
      <c r="W446" s="10"/>
    </row>
    <row r="447" ht="18.75" customHeight="1" spans="1:23">
      <c r="A447" s="8" t="s">
        <v>584</v>
      </c>
      <c r="B447" s="8" t="s">
        <v>787</v>
      </c>
      <c r="C447" s="9" t="s">
        <v>594</v>
      </c>
      <c r="D447" s="8" t="s">
        <v>97</v>
      </c>
      <c r="E447" s="8" t="s">
        <v>130</v>
      </c>
      <c r="F447" s="8" t="s">
        <v>131</v>
      </c>
      <c r="G447" s="8" t="s">
        <v>295</v>
      </c>
      <c r="H447" s="8" t="s">
        <v>296</v>
      </c>
      <c r="I447" s="10">
        <v>60000</v>
      </c>
      <c r="J447" s="10">
        <v>60000</v>
      </c>
      <c r="K447" s="10">
        <v>60000</v>
      </c>
      <c r="L447" s="10"/>
      <c r="M447" s="10"/>
      <c r="N447" s="10"/>
      <c r="O447" s="10"/>
      <c r="P447" s="23"/>
      <c r="Q447" s="10"/>
      <c r="R447" s="10"/>
      <c r="S447" s="10"/>
      <c r="T447" s="10"/>
      <c r="U447" s="10"/>
      <c r="V447" s="10"/>
      <c r="W447" s="10"/>
    </row>
    <row r="448" ht="18.75" customHeight="1" spans="1:23">
      <c r="A448" s="8" t="s">
        <v>584</v>
      </c>
      <c r="B448" s="8" t="s">
        <v>787</v>
      </c>
      <c r="C448" s="9" t="s">
        <v>594</v>
      </c>
      <c r="D448" s="8" t="s">
        <v>97</v>
      </c>
      <c r="E448" s="8" t="s">
        <v>130</v>
      </c>
      <c r="F448" s="8" t="s">
        <v>131</v>
      </c>
      <c r="G448" s="8" t="s">
        <v>313</v>
      </c>
      <c r="H448" s="8" t="s">
        <v>314</v>
      </c>
      <c r="I448" s="10">
        <v>39600</v>
      </c>
      <c r="J448" s="10">
        <v>39600</v>
      </c>
      <c r="K448" s="10">
        <v>39600</v>
      </c>
      <c r="L448" s="10"/>
      <c r="M448" s="10"/>
      <c r="N448" s="10"/>
      <c r="O448" s="10"/>
      <c r="P448" s="23"/>
      <c r="Q448" s="10"/>
      <c r="R448" s="10"/>
      <c r="S448" s="10"/>
      <c r="T448" s="10"/>
      <c r="U448" s="10"/>
      <c r="V448" s="10"/>
      <c r="W448" s="10"/>
    </row>
    <row r="449" ht="18.75" customHeight="1" spans="1:23">
      <c r="A449" s="23"/>
      <c r="B449" s="23"/>
      <c r="C449" s="9" t="s">
        <v>656</v>
      </c>
      <c r="D449" s="23"/>
      <c r="E449" s="23"/>
      <c r="F449" s="23"/>
      <c r="G449" s="23"/>
      <c r="H449" s="23"/>
      <c r="I449" s="10">
        <v>385560</v>
      </c>
      <c r="J449" s="10">
        <v>385560</v>
      </c>
      <c r="K449" s="10">
        <v>385560</v>
      </c>
      <c r="L449" s="10"/>
      <c r="M449" s="10"/>
      <c r="N449" s="10"/>
      <c r="O449" s="10"/>
      <c r="P449" s="23"/>
      <c r="Q449" s="10"/>
      <c r="R449" s="10"/>
      <c r="S449" s="10"/>
      <c r="T449" s="10"/>
      <c r="U449" s="10"/>
      <c r="V449" s="10"/>
      <c r="W449" s="10"/>
    </row>
    <row r="450" ht="18.75" customHeight="1" spans="1:23">
      <c r="A450" s="8" t="s">
        <v>584</v>
      </c>
      <c r="B450" s="8" t="s">
        <v>788</v>
      </c>
      <c r="C450" s="9" t="s">
        <v>656</v>
      </c>
      <c r="D450" s="8" t="s">
        <v>97</v>
      </c>
      <c r="E450" s="8" t="s">
        <v>132</v>
      </c>
      <c r="F450" s="8" t="s">
        <v>133</v>
      </c>
      <c r="G450" s="8" t="s">
        <v>266</v>
      </c>
      <c r="H450" s="8" t="s">
        <v>267</v>
      </c>
      <c r="I450" s="10">
        <v>385560</v>
      </c>
      <c r="J450" s="10">
        <v>385560</v>
      </c>
      <c r="K450" s="10">
        <v>385560</v>
      </c>
      <c r="L450" s="10"/>
      <c r="M450" s="10"/>
      <c r="N450" s="10"/>
      <c r="O450" s="10"/>
      <c r="P450" s="23"/>
      <c r="Q450" s="10"/>
      <c r="R450" s="10"/>
      <c r="S450" s="10"/>
      <c r="T450" s="10"/>
      <c r="U450" s="10"/>
      <c r="V450" s="10"/>
      <c r="W450" s="10"/>
    </row>
    <row r="451" ht="18.75" customHeight="1" spans="1:23">
      <c r="A451" s="23"/>
      <c r="B451" s="23"/>
      <c r="C451" s="9" t="s">
        <v>596</v>
      </c>
      <c r="D451" s="23"/>
      <c r="E451" s="23"/>
      <c r="F451" s="23"/>
      <c r="G451" s="23"/>
      <c r="H451" s="23"/>
      <c r="I451" s="10">
        <v>101832</v>
      </c>
      <c r="J451" s="10">
        <v>101832</v>
      </c>
      <c r="K451" s="10">
        <v>101832</v>
      </c>
      <c r="L451" s="10"/>
      <c r="M451" s="10"/>
      <c r="N451" s="10"/>
      <c r="O451" s="10"/>
      <c r="P451" s="23"/>
      <c r="Q451" s="10"/>
      <c r="R451" s="10"/>
      <c r="S451" s="10"/>
      <c r="T451" s="10"/>
      <c r="U451" s="10"/>
      <c r="V451" s="10"/>
      <c r="W451" s="10"/>
    </row>
    <row r="452" ht="18.75" customHeight="1" spans="1:23">
      <c r="A452" s="8" t="s">
        <v>584</v>
      </c>
      <c r="B452" s="8" t="s">
        <v>789</v>
      </c>
      <c r="C452" s="9" t="s">
        <v>596</v>
      </c>
      <c r="D452" s="8" t="s">
        <v>97</v>
      </c>
      <c r="E452" s="8" t="s">
        <v>170</v>
      </c>
      <c r="F452" s="8" t="s">
        <v>171</v>
      </c>
      <c r="G452" s="8" t="s">
        <v>266</v>
      </c>
      <c r="H452" s="8" t="s">
        <v>267</v>
      </c>
      <c r="I452" s="10">
        <v>101832</v>
      </c>
      <c r="J452" s="10">
        <v>101832</v>
      </c>
      <c r="K452" s="10">
        <v>101832</v>
      </c>
      <c r="L452" s="10"/>
      <c r="M452" s="10"/>
      <c r="N452" s="10"/>
      <c r="O452" s="10"/>
      <c r="P452" s="23"/>
      <c r="Q452" s="10"/>
      <c r="R452" s="10"/>
      <c r="S452" s="10"/>
      <c r="T452" s="10"/>
      <c r="U452" s="10"/>
      <c r="V452" s="10"/>
      <c r="W452" s="10"/>
    </row>
    <row r="453" ht="18.75" customHeight="1" spans="1:23">
      <c r="A453" s="23"/>
      <c r="B453" s="23"/>
      <c r="C453" s="9" t="s">
        <v>632</v>
      </c>
      <c r="D453" s="23"/>
      <c r="E453" s="23"/>
      <c r="F453" s="23"/>
      <c r="G453" s="23"/>
      <c r="H453" s="23"/>
      <c r="I453" s="10">
        <v>24750</v>
      </c>
      <c r="J453" s="10">
        <v>24750</v>
      </c>
      <c r="K453" s="10">
        <v>24750</v>
      </c>
      <c r="L453" s="10"/>
      <c r="M453" s="10"/>
      <c r="N453" s="10"/>
      <c r="O453" s="10"/>
      <c r="P453" s="23"/>
      <c r="Q453" s="10"/>
      <c r="R453" s="10"/>
      <c r="S453" s="10"/>
      <c r="T453" s="10"/>
      <c r="U453" s="10"/>
      <c r="V453" s="10"/>
      <c r="W453" s="10"/>
    </row>
    <row r="454" ht="18.75" customHeight="1" spans="1:23">
      <c r="A454" s="8" t="s">
        <v>584</v>
      </c>
      <c r="B454" s="8" t="s">
        <v>790</v>
      </c>
      <c r="C454" s="9" t="s">
        <v>632</v>
      </c>
      <c r="D454" s="8" t="s">
        <v>97</v>
      </c>
      <c r="E454" s="8" t="s">
        <v>132</v>
      </c>
      <c r="F454" s="8" t="s">
        <v>133</v>
      </c>
      <c r="G454" s="8" t="s">
        <v>614</v>
      </c>
      <c r="H454" s="8" t="s">
        <v>615</v>
      </c>
      <c r="I454" s="10">
        <v>18750</v>
      </c>
      <c r="J454" s="10">
        <v>18750</v>
      </c>
      <c r="K454" s="10">
        <v>18750</v>
      </c>
      <c r="L454" s="10"/>
      <c r="M454" s="10"/>
      <c r="N454" s="10"/>
      <c r="O454" s="10"/>
      <c r="P454" s="23"/>
      <c r="Q454" s="10"/>
      <c r="R454" s="10"/>
      <c r="S454" s="10"/>
      <c r="T454" s="10"/>
      <c r="U454" s="10"/>
      <c r="V454" s="10"/>
      <c r="W454" s="10"/>
    </row>
    <row r="455" ht="18.75" customHeight="1" spans="1:23">
      <c r="A455" s="8" t="s">
        <v>584</v>
      </c>
      <c r="B455" s="8" t="s">
        <v>790</v>
      </c>
      <c r="C455" s="9" t="s">
        <v>632</v>
      </c>
      <c r="D455" s="8" t="s">
        <v>97</v>
      </c>
      <c r="E455" s="8" t="s">
        <v>132</v>
      </c>
      <c r="F455" s="8" t="s">
        <v>133</v>
      </c>
      <c r="G455" s="8" t="s">
        <v>614</v>
      </c>
      <c r="H455" s="8" t="s">
        <v>615</v>
      </c>
      <c r="I455" s="10">
        <v>6000</v>
      </c>
      <c r="J455" s="10">
        <v>6000</v>
      </c>
      <c r="K455" s="10">
        <v>6000</v>
      </c>
      <c r="L455" s="10"/>
      <c r="M455" s="10"/>
      <c r="N455" s="10"/>
      <c r="O455" s="10"/>
      <c r="P455" s="23"/>
      <c r="Q455" s="10"/>
      <c r="R455" s="10"/>
      <c r="S455" s="10"/>
      <c r="T455" s="10"/>
      <c r="U455" s="10"/>
      <c r="V455" s="10"/>
      <c r="W455" s="10"/>
    </row>
    <row r="456" ht="18.75" customHeight="1" spans="1:23">
      <c r="A456" s="23"/>
      <c r="B456" s="23"/>
      <c r="C456" s="9" t="s">
        <v>634</v>
      </c>
      <c r="D456" s="23"/>
      <c r="E456" s="23"/>
      <c r="F456" s="23"/>
      <c r="G456" s="23"/>
      <c r="H456" s="23"/>
      <c r="I456" s="10">
        <v>60728.64</v>
      </c>
      <c r="J456" s="10">
        <v>60728.64</v>
      </c>
      <c r="K456" s="10">
        <v>60728.64</v>
      </c>
      <c r="L456" s="10"/>
      <c r="M456" s="10"/>
      <c r="N456" s="10"/>
      <c r="O456" s="10"/>
      <c r="P456" s="23"/>
      <c r="Q456" s="10"/>
      <c r="R456" s="10"/>
      <c r="S456" s="10"/>
      <c r="T456" s="10"/>
      <c r="U456" s="10"/>
      <c r="V456" s="10"/>
      <c r="W456" s="10"/>
    </row>
    <row r="457" ht="18.75" customHeight="1" spans="1:23">
      <c r="A457" s="8" t="s">
        <v>584</v>
      </c>
      <c r="B457" s="8" t="s">
        <v>791</v>
      </c>
      <c r="C457" s="9" t="s">
        <v>634</v>
      </c>
      <c r="D457" s="8" t="s">
        <v>97</v>
      </c>
      <c r="E457" s="8" t="s">
        <v>132</v>
      </c>
      <c r="F457" s="8" t="s">
        <v>133</v>
      </c>
      <c r="G457" s="8" t="s">
        <v>281</v>
      </c>
      <c r="H457" s="8" t="s">
        <v>282</v>
      </c>
      <c r="I457" s="10">
        <v>3528</v>
      </c>
      <c r="J457" s="10">
        <v>3528</v>
      </c>
      <c r="K457" s="10">
        <v>3528</v>
      </c>
      <c r="L457" s="10"/>
      <c r="M457" s="10"/>
      <c r="N457" s="10"/>
      <c r="O457" s="10"/>
      <c r="P457" s="23"/>
      <c r="Q457" s="10"/>
      <c r="R457" s="10"/>
      <c r="S457" s="10"/>
      <c r="T457" s="10"/>
      <c r="U457" s="10"/>
      <c r="V457" s="10"/>
      <c r="W457" s="10"/>
    </row>
    <row r="458" ht="18.75" customHeight="1" spans="1:23">
      <c r="A458" s="8" t="s">
        <v>584</v>
      </c>
      <c r="B458" s="8" t="s">
        <v>791</v>
      </c>
      <c r="C458" s="9" t="s">
        <v>634</v>
      </c>
      <c r="D458" s="8" t="s">
        <v>97</v>
      </c>
      <c r="E458" s="8" t="s">
        <v>132</v>
      </c>
      <c r="F458" s="8" t="s">
        <v>133</v>
      </c>
      <c r="G458" s="8" t="s">
        <v>281</v>
      </c>
      <c r="H458" s="8" t="s">
        <v>282</v>
      </c>
      <c r="I458" s="10">
        <v>55520.64</v>
      </c>
      <c r="J458" s="10">
        <v>55520.64</v>
      </c>
      <c r="K458" s="10">
        <v>55520.64</v>
      </c>
      <c r="L458" s="10"/>
      <c r="M458" s="10"/>
      <c r="N458" s="10"/>
      <c r="O458" s="10"/>
      <c r="P458" s="23"/>
      <c r="Q458" s="10"/>
      <c r="R458" s="10"/>
      <c r="S458" s="10"/>
      <c r="T458" s="10"/>
      <c r="U458" s="10"/>
      <c r="V458" s="10"/>
      <c r="W458" s="10"/>
    </row>
    <row r="459" ht="18.75" customHeight="1" spans="1:23">
      <c r="A459" s="8" t="s">
        <v>584</v>
      </c>
      <c r="B459" s="8" t="s">
        <v>791</v>
      </c>
      <c r="C459" s="9" t="s">
        <v>634</v>
      </c>
      <c r="D459" s="8" t="s">
        <v>97</v>
      </c>
      <c r="E459" s="8" t="s">
        <v>144</v>
      </c>
      <c r="F459" s="8" t="s">
        <v>145</v>
      </c>
      <c r="G459" s="8" t="s">
        <v>281</v>
      </c>
      <c r="H459" s="8" t="s">
        <v>282</v>
      </c>
      <c r="I459" s="10">
        <v>1680</v>
      </c>
      <c r="J459" s="10">
        <v>1680</v>
      </c>
      <c r="K459" s="10">
        <v>1680</v>
      </c>
      <c r="L459" s="10"/>
      <c r="M459" s="10"/>
      <c r="N459" s="10"/>
      <c r="O459" s="10"/>
      <c r="P459" s="23"/>
      <c r="Q459" s="10"/>
      <c r="R459" s="10"/>
      <c r="S459" s="10"/>
      <c r="T459" s="10"/>
      <c r="U459" s="10"/>
      <c r="V459" s="10"/>
      <c r="W459" s="10"/>
    </row>
    <row r="460" ht="18.75" customHeight="1" spans="1:23">
      <c r="A460" s="23"/>
      <c r="B460" s="23"/>
      <c r="C460" s="9" t="s">
        <v>576</v>
      </c>
      <c r="D460" s="23"/>
      <c r="E460" s="23"/>
      <c r="F460" s="23"/>
      <c r="G460" s="23"/>
      <c r="H460" s="23"/>
      <c r="I460" s="10">
        <v>10036050</v>
      </c>
      <c r="J460" s="10"/>
      <c r="K460" s="10"/>
      <c r="L460" s="10"/>
      <c r="M460" s="10"/>
      <c r="N460" s="10"/>
      <c r="O460" s="10"/>
      <c r="P460" s="23"/>
      <c r="Q460" s="10"/>
      <c r="R460" s="10">
        <v>10036050</v>
      </c>
      <c r="S460" s="10"/>
      <c r="T460" s="10"/>
      <c r="U460" s="10"/>
      <c r="V460" s="10"/>
      <c r="W460" s="10">
        <v>10036050</v>
      </c>
    </row>
    <row r="461" ht="18.75" customHeight="1" spans="1:23">
      <c r="A461" s="8" t="s">
        <v>577</v>
      </c>
      <c r="B461" s="8" t="s">
        <v>792</v>
      </c>
      <c r="C461" s="9" t="s">
        <v>576</v>
      </c>
      <c r="D461" s="8" t="s">
        <v>99</v>
      </c>
      <c r="E461" s="8" t="s">
        <v>130</v>
      </c>
      <c r="F461" s="8" t="s">
        <v>131</v>
      </c>
      <c r="G461" s="8" t="s">
        <v>281</v>
      </c>
      <c r="H461" s="8" t="s">
        <v>282</v>
      </c>
      <c r="I461" s="10">
        <v>6000450</v>
      </c>
      <c r="J461" s="10"/>
      <c r="K461" s="10"/>
      <c r="L461" s="10"/>
      <c r="M461" s="10"/>
      <c r="N461" s="10"/>
      <c r="O461" s="10"/>
      <c r="P461" s="23"/>
      <c r="Q461" s="10"/>
      <c r="R461" s="10">
        <v>6000450</v>
      </c>
      <c r="S461" s="10"/>
      <c r="T461" s="10"/>
      <c r="U461" s="10"/>
      <c r="V461" s="10"/>
      <c r="W461" s="10">
        <v>6000450</v>
      </c>
    </row>
    <row r="462" ht="18.75" customHeight="1" spans="1:23">
      <c r="A462" s="8" t="s">
        <v>577</v>
      </c>
      <c r="B462" s="8" t="s">
        <v>792</v>
      </c>
      <c r="C462" s="9" t="s">
        <v>576</v>
      </c>
      <c r="D462" s="8" t="s">
        <v>99</v>
      </c>
      <c r="E462" s="8" t="s">
        <v>132</v>
      </c>
      <c r="F462" s="8" t="s">
        <v>133</v>
      </c>
      <c r="G462" s="8" t="s">
        <v>281</v>
      </c>
      <c r="H462" s="8" t="s">
        <v>282</v>
      </c>
      <c r="I462" s="10">
        <v>4035600</v>
      </c>
      <c r="J462" s="10"/>
      <c r="K462" s="10"/>
      <c r="L462" s="10"/>
      <c r="M462" s="10"/>
      <c r="N462" s="10"/>
      <c r="O462" s="10"/>
      <c r="P462" s="23"/>
      <c r="Q462" s="10"/>
      <c r="R462" s="10">
        <v>4035600</v>
      </c>
      <c r="S462" s="10"/>
      <c r="T462" s="10"/>
      <c r="U462" s="10"/>
      <c r="V462" s="10"/>
      <c r="W462" s="10">
        <v>4035600</v>
      </c>
    </row>
    <row r="463" ht="18.75" customHeight="1" spans="1:23">
      <c r="A463" s="23"/>
      <c r="B463" s="23"/>
      <c r="C463" s="9" t="s">
        <v>581</v>
      </c>
      <c r="D463" s="23"/>
      <c r="E463" s="23"/>
      <c r="F463" s="23"/>
      <c r="G463" s="23"/>
      <c r="H463" s="23"/>
      <c r="I463" s="10">
        <v>57420</v>
      </c>
      <c r="J463" s="10">
        <v>57420</v>
      </c>
      <c r="K463" s="10">
        <v>57420</v>
      </c>
      <c r="L463" s="10"/>
      <c r="M463" s="10"/>
      <c r="N463" s="10"/>
      <c r="O463" s="10"/>
      <c r="P463" s="23"/>
      <c r="Q463" s="10"/>
      <c r="R463" s="10"/>
      <c r="S463" s="10"/>
      <c r="T463" s="10"/>
      <c r="U463" s="10"/>
      <c r="V463" s="10"/>
      <c r="W463" s="10"/>
    </row>
    <row r="464" ht="18.75" customHeight="1" spans="1:23">
      <c r="A464" s="8" t="s">
        <v>577</v>
      </c>
      <c r="B464" s="8" t="s">
        <v>793</v>
      </c>
      <c r="C464" s="9" t="s">
        <v>581</v>
      </c>
      <c r="D464" s="8" t="s">
        <v>99</v>
      </c>
      <c r="E464" s="8" t="s">
        <v>130</v>
      </c>
      <c r="F464" s="8" t="s">
        <v>131</v>
      </c>
      <c r="G464" s="8" t="s">
        <v>289</v>
      </c>
      <c r="H464" s="8" t="s">
        <v>290</v>
      </c>
      <c r="I464" s="10">
        <v>57420</v>
      </c>
      <c r="J464" s="10">
        <v>57420</v>
      </c>
      <c r="K464" s="10">
        <v>57420</v>
      </c>
      <c r="L464" s="10"/>
      <c r="M464" s="10"/>
      <c r="N464" s="10"/>
      <c r="O464" s="10"/>
      <c r="P464" s="23"/>
      <c r="Q464" s="10"/>
      <c r="R464" s="10"/>
      <c r="S464" s="10"/>
      <c r="T464" s="10"/>
      <c r="U464" s="10"/>
      <c r="V464" s="10"/>
      <c r="W464" s="10"/>
    </row>
    <row r="465" ht="18.75" customHeight="1" spans="1:23">
      <c r="A465" s="23"/>
      <c r="B465" s="23"/>
      <c r="C465" s="9" t="s">
        <v>600</v>
      </c>
      <c r="D465" s="23"/>
      <c r="E465" s="23"/>
      <c r="F465" s="23"/>
      <c r="G465" s="23"/>
      <c r="H465" s="23"/>
      <c r="I465" s="10">
        <v>9543576</v>
      </c>
      <c r="J465" s="10"/>
      <c r="K465" s="10"/>
      <c r="L465" s="10"/>
      <c r="M465" s="10"/>
      <c r="N465" s="10"/>
      <c r="O465" s="10"/>
      <c r="P465" s="23"/>
      <c r="Q465" s="10"/>
      <c r="R465" s="10">
        <v>9543576</v>
      </c>
      <c r="S465" s="10"/>
      <c r="T465" s="10"/>
      <c r="U465" s="10"/>
      <c r="V465" s="10"/>
      <c r="W465" s="10">
        <v>9543576</v>
      </c>
    </row>
    <row r="466" ht="18.75" customHeight="1" spans="1:23">
      <c r="A466" s="8" t="s">
        <v>577</v>
      </c>
      <c r="B466" s="8" t="s">
        <v>794</v>
      </c>
      <c r="C466" s="9" t="s">
        <v>600</v>
      </c>
      <c r="D466" s="8" t="s">
        <v>99</v>
      </c>
      <c r="E466" s="8" t="s">
        <v>132</v>
      </c>
      <c r="F466" s="8" t="s">
        <v>133</v>
      </c>
      <c r="G466" s="8" t="s">
        <v>281</v>
      </c>
      <c r="H466" s="8" t="s">
        <v>282</v>
      </c>
      <c r="I466" s="10">
        <v>9543576</v>
      </c>
      <c r="J466" s="10"/>
      <c r="K466" s="10"/>
      <c r="L466" s="10"/>
      <c r="M466" s="10"/>
      <c r="N466" s="10"/>
      <c r="O466" s="10"/>
      <c r="P466" s="23"/>
      <c r="Q466" s="10"/>
      <c r="R466" s="10">
        <v>9543576</v>
      </c>
      <c r="S466" s="10"/>
      <c r="T466" s="10"/>
      <c r="U466" s="10"/>
      <c r="V466" s="10"/>
      <c r="W466" s="10">
        <v>9543576</v>
      </c>
    </row>
    <row r="467" ht="18.75" customHeight="1" spans="1:23">
      <c r="A467" s="23"/>
      <c r="B467" s="23"/>
      <c r="C467" s="9" t="s">
        <v>592</v>
      </c>
      <c r="D467" s="23"/>
      <c r="E467" s="23"/>
      <c r="F467" s="23"/>
      <c r="G467" s="23"/>
      <c r="H467" s="23"/>
      <c r="I467" s="10">
        <v>1699.2</v>
      </c>
      <c r="J467" s="10">
        <v>1699.2</v>
      </c>
      <c r="K467" s="10">
        <v>1699.2</v>
      </c>
      <c r="L467" s="10"/>
      <c r="M467" s="10"/>
      <c r="N467" s="10"/>
      <c r="O467" s="10"/>
      <c r="P467" s="23"/>
      <c r="Q467" s="10"/>
      <c r="R467" s="10"/>
      <c r="S467" s="10"/>
      <c r="T467" s="10"/>
      <c r="U467" s="10"/>
      <c r="V467" s="10"/>
      <c r="W467" s="10"/>
    </row>
    <row r="468" ht="18.75" customHeight="1" spans="1:23">
      <c r="A468" s="8" t="s">
        <v>584</v>
      </c>
      <c r="B468" s="8" t="s">
        <v>795</v>
      </c>
      <c r="C468" s="9" t="s">
        <v>592</v>
      </c>
      <c r="D468" s="8" t="s">
        <v>99</v>
      </c>
      <c r="E468" s="8" t="s">
        <v>130</v>
      </c>
      <c r="F468" s="8" t="s">
        <v>131</v>
      </c>
      <c r="G468" s="8" t="s">
        <v>266</v>
      </c>
      <c r="H468" s="8" t="s">
        <v>267</v>
      </c>
      <c r="I468" s="10">
        <v>1699.2</v>
      </c>
      <c r="J468" s="10">
        <v>1699.2</v>
      </c>
      <c r="K468" s="10">
        <v>1699.2</v>
      </c>
      <c r="L468" s="10"/>
      <c r="M468" s="10"/>
      <c r="N468" s="10"/>
      <c r="O468" s="10"/>
      <c r="P468" s="23"/>
      <c r="Q468" s="10"/>
      <c r="R468" s="10"/>
      <c r="S468" s="10"/>
      <c r="T468" s="10"/>
      <c r="U468" s="10"/>
      <c r="V468" s="10"/>
      <c r="W468" s="10"/>
    </row>
    <row r="469" ht="18.75" customHeight="1" spans="1:23">
      <c r="A469" s="23"/>
      <c r="B469" s="23"/>
      <c r="C469" s="9" t="s">
        <v>594</v>
      </c>
      <c r="D469" s="23"/>
      <c r="E469" s="23"/>
      <c r="F469" s="23"/>
      <c r="G469" s="23"/>
      <c r="H469" s="23"/>
      <c r="I469" s="10">
        <v>575360</v>
      </c>
      <c r="J469" s="10">
        <v>575360</v>
      </c>
      <c r="K469" s="10">
        <v>575360</v>
      </c>
      <c r="L469" s="10"/>
      <c r="M469" s="10"/>
      <c r="N469" s="10"/>
      <c r="O469" s="10"/>
      <c r="P469" s="23"/>
      <c r="Q469" s="10"/>
      <c r="R469" s="10"/>
      <c r="S469" s="10"/>
      <c r="T469" s="10"/>
      <c r="U469" s="10"/>
      <c r="V469" s="10"/>
      <c r="W469" s="10"/>
    </row>
    <row r="470" ht="18.75" customHeight="1" spans="1:23">
      <c r="A470" s="8" t="s">
        <v>577</v>
      </c>
      <c r="B470" s="8" t="s">
        <v>796</v>
      </c>
      <c r="C470" s="9" t="s">
        <v>594</v>
      </c>
      <c r="D470" s="8" t="s">
        <v>99</v>
      </c>
      <c r="E470" s="8" t="s">
        <v>130</v>
      </c>
      <c r="F470" s="8" t="s">
        <v>131</v>
      </c>
      <c r="G470" s="8" t="s">
        <v>281</v>
      </c>
      <c r="H470" s="8" t="s">
        <v>282</v>
      </c>
      <c r="I470" s="10">
        <v>575360</v>
      </c>
      <c r="J470" s="10">
        <v>575360</v>
      </c>
      <c r="K470" s="10">
        <v>575360</v>
      </c>
      <c r="L470" s="10"/>
      <c r="M470" s="10"/>
      <c r="N470" s="10"/>
      <c r="O470" s="10"/>
      <c r="P470" s="23"/>
      <c r="Q470" s="10"/>
      <c r="R470" s="10"/>
      <c r="S470" s="10"/>
      <c r="T470" s="10"/>
      <c r="U470" s="10"/>
      <c r="V470" s="10"/>
      <c r="W470" s="10"/>
    </row>
    <row r="471" ht="18.75" customHeight="1" spans="1:23">
      <c r="A471" s="23"/>
      <c r="B471" s="23"/>
      <c r="C471" s="9" t="s">
        <v>656</v>
      </c>
      <c r="D471" s="23"/>
      <c r="E471" s="23"/>
      <c r="F471" s="23"/>
      <c r="G471" s="23"/>
      <c r="H471" s="23"/>
      <c r="I471" s="10">
        <v>832800</v>
      </c>
      <c r="J471" s="10">
        <v>832800</v>
      </c>
      <c r="K471" s="10">
        <v>832800</v>
      </c>
      <c r="L471" s="10"/>
      <c r="M471" s="10"/>
      <c r="N471" s="10"/>
      <c r="O471" s="10"/>
      <c r="P471" s="23"/>
      <c r="Q471" s="10"/>
      <c r="R471" s="10"/>
      <c r="S471" s="10"/>
      <c r="T471" s="10"/>
      <c r="U471" s="10"/>
      <c r="V471" s="10"/>
      <c r="W471" s="10"/>
    </row>
    <row r="472" ht="18.75" customHeight="1" spans="1:23">
      <c r="A472" s="8" t="s">
        <v>577</v>
      </c>
      <c r="B472" s="8" t="s">
        <v>797</v>
      </c>
      <c r="C472" s="9" t="s">
        <v>656</v>
      </c>
      <c r="D472" s="8" t="s">
        <v>99</v>
      </c>
      <c r="E472" s="8" t="s">
        <v>132</v>
      </c>
      <c r="F472" s="8" t="s">
        <v>133</v>
      </c>
      <c r="G472" s="8" t="s">
        <v>281</v>
      </c>
      <c r="H472" s="8" t="s">
        <v>282</v>
      </c>
      <c r="I472" s="10">
        <v>832800</v>
      </c>
      <c r="J472" s="10">
        <v>832800</v>
      </c>
      <c r="K472" s="10">
        <v>832800</v>
      </c>
      <c r="L472" s="10"/>
      <c r="M472" s="10"/>
      <c r="N472" s="10"/>
      <c r="O472" s="10"/>
      <c r="P472" s="23"/>
      <c r="Q472" s="10"/>
      <c r="R472" s="10"/>
      <c r="S472" s="10"/>
      <c r="T472" s="10"/>
      <c r="U472" s="10"/>
      <c r="V472" s="10"/>
      <c r="W472" s="10"/>
    </row>
    <row r="473" ht="18.75" customHeight="1" spans="1:23">
      <c r="A473" s="23"/>
      <c r="B473" s="23"/>
      <c r="C473" s="9" t="s">
        <v>596</v>
      </c>
      <c r="D473" s="23"/>
      <c r="E473" s="23"/>
      <c r="F473" s="23"/>
      <c r="G473" s="23"/>
      <c r="H473" s="23"/>
      <c r="I473" s="10">
        <v>101568</v>
      </c>
      <c r="J473" s="10">
        <v>101568</v>
      </c>
      <c r="K473" s="10">
        <v>101568</v>
      </c>
      <c r="L473" s="10"/>
      <c r="M473" s="10"/>
      <c r="N473" s="10"/>
      <c r="O473" s="10"/>
      <c r="P473" s="23"/>
      <c r="Q473" s="10"/>
      <c r="R473" s="10"/>
      <c r="S473" s="10"/>
      <c r="T473" s="10"/>
      <c r="U473" s="10"/>
      <c r="V473" s="10"/>
      <c r="W473" s="10"/>
    </row>
    <row r="474" ht="18.75" customHeight="1" spans="1:23">
      <c r="A474" s="8" t="s">
        <v>584</v>
      </c>
      <c r="B474" s="8" t="s">
        <v>798</v>
      </c>
      <c r="C474" s="9" t="s">
        <v>596</v>
      </c>
      <c r="D474" s="8" t="s">
        <v>99</v>
      </c>
      <c r="E474" s="8" t="s">
        <v>170</v>
      </c>
      <c r="F474" s="8" t="s">
        <v>171</v>
      </c>
      <c r="G474" s="8" t="s">
        <v>266</v>
      </c>
      <c r="H474" s="8" t="s">
        <v>267</v>
      </c>
      <c r="I474" s="10">
        <v>101568</v>
      </c>
      <c r="J474" s="10">
        <v>101568</v>
      </c>
      <c r="K474" s="10">
        <v>101568</v>
      </c>
      <c r="L474" s="10"/>
      <c r="M474" s="10"/>
      <c r="N474" s="10"/>
      <c r="O474" s="10"/>
      <c r="P474" s="23"/>
      <c r="Q474" s="10"/>
      <c r="R474" s="10"/>
      <c r="S474" s="10"/>
      <c r="T474" s="10"/>
      <c r="U474" s="10"/>
      <c r="V474" s="10"/>
      <c r="W474" s="10"/>
    </row>
    <row r="475" ht="18.75" customHeight="1" spans="1:23">
      <c r="A475" s="23"/>
      <c r="B475" s="23"/>
      <c r="C475" s="9" t="s">
        <v>632</v>
      </c>
      <c r="D475" s="23"/>
      <c r="E475" s="23"/>
      <c r="F475" s="23"/>
      <c r="G475" s="23"/>
      <c r="H475" s="23"/>
      <c r="I475" s="10">
        <v>33600</v>
      </c>
      <c r="J475" s="10">
        <v>33600</v>
      </c>
      <c r="K475" s="10">
        <v>33600</v>
      </c>
      <c r="L475" s="10"/>
      <c r="M475" s="10"/>
      <c r="N475" s="10"/>
      <c r="O475" s="10"/>
      <c r="P475" s="23"/>
      <c r="Q475" s="10"/>
      <c r="R475" s="10"/>
      <c r="S475" s="10"/>
      <c r="T475" s="10"/>
      <c r="U475" s="10"/>
      <c r="V475" s="10"/>
      <c r="W475" s="10"/>
    </row>
    <row r="476" ht="18.75" customHeight="1" spans="1:23">
      <c r="A476" s="8" t="s">
        <v>584</v>
      </c>
      <c r="B476" s="8" t="s">
        <v>799</v>
      </c>
      <c r="C476" s="9" t="s">
        <v>632</v>
      </c>
      <c r="D476" s="8" t="s">
        <v>99</v>
      </c>
      <c r="E476" s="8" t="s">
        <v>132</v>
      </c>
      <c r="F476" s="8" t="s">
        <v>133</v>
      </c>
      <c r="G476" s="8" t="s">
        <v>266</v>
      </c>
      <c r="H476" s="8" t="s">
        <v>267</v>
      </c>
      <c r="I476" s="10">
        <v>33600</v>
      </c>
      <c r="J476" s="10">
        <v>33600</v>
      </c>
      <c r="K476" s="10">
        <v>33600</v>
      </c>
      <c r="L476" s="10"/>
      <c r="M476" s="10"/>
      <c r="N476" s="10"/>
      <c r="O476" s="10"/>
      <c r="P476" s="23"/>
      <c r="Q476" s="10"/>
      <c r="R476" s="10"/>
      <c r="S476" s="10"/>
      <c r="T476" s="10"/>
      <c r="U476" s="10"/>
      <c r="V476" s="10"/>
      <c r="W476" s="10"/>
    </row>
    <row r="477" ht="18.75" customHeight="1" spans="1:23">
      <c r="A477" s="23"/>
      <c r="B477" s="23"/>
      <c r="C477" s="9" t="s">
        <v>634</v>
      </c>
      <c r="D477" s="23"/>
      <c r="E477" s="23"/>
      <c r="F477" s="23"/>
      <c r="G477" s="23"/>
      <c r="H477" s="23"/>
      <c r="I477" s="10">
        <v>120113.28</v>
      </c>
      <c r="J477" s="10">
        <v>120113.28</v>
      </c>
      <c r="K477" s="10">
        <v>120113.28</v>
      </c>
      <c r="L477" s="10"/>
      <c r="M477" s="10"/>
      <c r="N477" s="10"/>
      <c r="O477" s="10"/>
      <c r="P477" s="23"/>
      <c r="Q477" s="10"/>
      <c r="R477" s="10"/>
      <c r="S477" s="10"/>
      <c r="T477" s="10"/>
      <c r="U477" s="10"/>
      <c r="V477" s="10"/>
      <c r="W477" s="10"/>
    </row>
    <row r="478" ht="18.75" customHeight="1" spans="1:23">
      <c r="A478" s="8" t="s">
        <v>584</v>
      </c>
      <c r="B478" s="8" t="s">
        <v>800</v>
      </c>
      <c r="C478" s="9" t="s">
        <v>634</v>
      </c>
      <c r="D478" s="8" t="s">
        <v>99</v>
      </c>
      <c r="E478" s="8" t="s">
        <v>132</v>
      </c>
      <c r="F478" s="8" t="s">
        <v>133</v>
      </c>
      <c r="G478" s="8" t="s">
        <v>281</v>
      </c>
      <c r="H478" s="8" t="s">
        <v>282</v>
      </c>
      <c r="I478" s="10">
        <v>119923.2</v>
      </c>
      <c r="J478" s="10">
        <v>119923.2</v>
      </c>
      <c r="K478" s="10">
        <v>119923.2</v>
      </c>
      <c r="L478" s="10"/>
      <c r="M478" s="10"/>
      <c r="N478" s="10"/>
      <c r="O478" s="10"/>
      <c r="P478" s="23"/>
      <c r="Q478" s="10"/>
      <c r="R478" s="10"/>
      <c r="S478" s="10"/>
      <c r="T478" s="10"/>
      <c r="U478" s="10"/>
      <c r="V478" s="10"/>
      <c r="W478" s="10"/>
    </row>
    <row r="479" ht="18.75" customHeight="1" spans="1:23">
      <c r="A479" s="8" t="s">
        <v>584</v>
      </c>
      <c r="B479" s="8" t="s">
        <v>800</v>
      </c>
      <c r="C479" s="9" t="s">
        <v>634</v>
      </c>
      <c r="D479" s="8" t="s">
        <v>99</v>
      </c>
      <c r="E479" s="8" t="s">
        <v>144</v>
      </c>
      <c r="F479" s="8" t="s">
        <v>145</v>
      </c>
      <c r="G479" s="8" t="s">
        <v>281</v>
      </c>
      <c r="H479" s="8" t="s">
        <v>282</v>
      </c>
      <c r="I479" s="10">
        <v>190.08</v>
      </c>
      <c r="J479" s="10">
        <v>190.08</v>
      </c>
      <c r="K479" s="10">
        <v>190.08</v>
      </c>
      <c r="L479" s="10"/>
      <c r="M479" s="10"/>
      <c r="N479" s="10"/>
      <c r="O479" s="10"/>
      <c r="P479" s="23"/>
      <c r="Q479" s="10"/>
      <c r="R479" s="10"/>
      <c r="S479" s="10"/>
      <c r="T479" s="10"/>
      <c r="U479" s="10"/>
      <c r="V479" s="10"/>
      <c r="W479" s="10"/>
    </row>
    <row r="480" ht="18.75" customHeight="1" spans="1:23">
      <c r="A480" s="23"/>
      <c r="B480" s="23"/>
      <c r="C480" s="9" t="s">
        <v>576</v>
      </c>
      <c r="D480" s="23"/>
      <c r="E480" s="23"/>
      <c r="F480" s="23"/>
      <c r="G480" s="23"/>
      <c r="H480" s="23"/>
      <c r="I480" s="10">
        <v>83677.66</v>
      </c>
      <c r="J480" s="10"/>
      <c r="K480" s="10"/>
      <c r="L480" s="10"/>
      <c r="M480" s="10"/>
      <c r="N480" s="10"/>
      <c r="O480" s="10"/>
      <c r="P480" s="23"/>
      <c r="Q480" s="10"/>
      <c r="R480" s="10">
        <v>83677.66</v>
      </c>
      <c r="S480" s="10"/>
      <c r="T480" s="10"/>
      <c r="U480" s="10"/>
      <c r="V480" s="10"/>
      <c r="W480" s="10">
        <v>83677.66</v>
      </c>
    </row>
    <row r="481" ht="18.75" customHeight="1" spans="1:23">
      <c r="A481" s="8" t="s">
        <v>577</v>
      </c>
      <c r="B481" s="8" t="s">
        <v>801</v>
      </c>
      <c r="C481" s="9" t="s">
        <v>576</v>
      </c>
      <c r="D481" s="8" t="s">
        <v>101</v>
      </c>
      <c r="E481" s="8" t="s">
        <v>130</v>
      </c>
      <c r="F481" s="8" t="s">
        <v>131</v>
      </c>
      <c r="G481" s="8" t="s">
        <v>281</v>
      </c>
      <c r="H481" s="8" t="s">
        <v>282</v>
      </c>
      <c r="I481" s="10">
        <v>83677.66</v>
      </c>
      <c r="J481" s="10"/>
      <c r="K481" s="10"/>
      <c r="L481" s="10"/>
      <c r="M481" s="10"/>
      <c r="N481" s="10"/>
      <c r="O481" s="10"/>
      <c r="P481" s="23"/>
      <c r="Q481" s="10"/>
      <c r="R481" s="10">
        <v>83677.66</v>
      </c>
      <c r="S481" s="10"/>
      <c r="T481" s="10"/>
      <c r="U481" s="10"/>
      <c r="V481" s="10"/>
      <c r="W481" s="10">
        <v>83677.66</v>
      </c>
    </row>
    <row r="482" ht="18.75" customHeight="1" spans="1:23">
      <c r="A482" s="23"/>
      <c r="B482" s="23"/>
      <c r="C482" s="9" t="s">
        <v>581</v>
      </c>
      <c r="D482" s="23"/>
      <c r="E482" s="23"/>
      <c r="F482" s="23"/>
      <c r="G482" s="23"/>
      <c r="H482" s="23"/>
      <c r="I482" s="10">
        <v>18816</v>
      </c>
      <c r="J482" s="10">
        <v>18816</v>
      </c>
      <c r="K482" s="10">
        <v>18816</v>
      </c>
      <c r="L482" s="10"/>
      <c r="M482" s="10"/>
      <c r="N482" s="10"/>
      <c r="O482" s="10"/>
      <c r="P482" s="23"/>
      <c r="Q482" s="10"/>
      <c r="R482" s="10"/>
      <c r="S482" s="10"/>
      <c r="T482" s="10"/>
      <c r="U482" s="10"/>
      <c r="V482" s="10"/>
      <c r="W482" s="10"/>
    </row>
    <row r="483" ht="18.75" customHeight="1" spans="1:23">
      <c r="A483" s="8" t="s">
        <v>577</v>
      </c>
      <c r="B483" s="8" t="s">
        <v>802</v>
      </c>
      <c r="C483" s="9" t="s">
        <v>581</v>
      </c>
      <c r="D483" s="8" t="s">
        <v>101</v>
      </c>
      <c r="E483" s="8" t="s">
        <v>130</v>
      </c>
      <c r="F483" s="8" t="s">
        <v>131</v>
      </c>
      <c r="G483" s="8" t="s">
        <v>281</v>
      </c>
      <c r="H483" s="8" t="s">
        <v>282</v>
      </c>
      <c r="I483" s="10">
        <v>18816</v>
      </c>
      <c r="J483" s="10">
        <v>18816</v>
      </c>
      <c r="K483" s="10">
        <v>18816</v>
      </c>
      <c r="L483" s="10"/>
      <c r="M483" s="10"/>
      <c r="N483" s="10"/>
      <c r="O483" s="10"/>
      <c r="P483" s="23"/>
      <c r="Q483" s="10"/>
      <c r="R483" s="10"/>
      <c r="S483" s="10"/>
      <c r="T483" s="10"/>
      <c r="U483" s="10"/>
      <c r="V483" s="10"/>
      <c r="W483" s="10"/>
    </row>
    <row r="484" ht="18.75" customHeight="1" spans="1:23">
      <c r="A484" s="23"/>
      <c r="B484" s="23"/>
      <c r="C484" s="9" t="s">
        <v>600</v>
      </c>
      <c r="D484" s="23"/>
      <c r="E484" s="23"/>
      <c r="F484" s="23"/>
      <c r="G484" s="23"/>
      <c r="H484" s="23"/>
      <c r="I484" s="10">
        <v>1200000</v>
      </c>
      <c r="J484" s="10"/>
      <c r="K484" s="10"/>
      <c r="L484" s="10"/>
      <c r="M484" s="10"/>
      <c r="N484" s="10"/>
      <c r="O484" s="10"/>
      <c r="P484" s="23"/>
      <c r="Q484" s="10"/>
      <c r="R484" s="10">
        <v>1200000</v>
      </c>
      <c r="S484" s="10"/>
      <c r="T484" s="10"/>
      <c r="U484" s="10"/>
      <c r="V484" s="10"/>
      <c r="W484" s="10">
        <v>1200000</v>
      </c>
    </row>
    <row r="485" ht="18.75" customHeight="1" spans="1:23">
      <c r="A485" s="8" t="s">
        <v>577</v>
      </c>
      <c r="B485" s="8" t="s">
        <v>803</v>
      </c>
      <c r="C485" s="9" t="s">
        <v>600</v>
      </c>
      <c r="D485" s="8" t="s">
        <v>101</v>
      </c>
      <c r="E485" s="8" t="s">
        <v>130</v>
      </c>
      <c r="F485" s="8" t="s">
        <v>131</v>
      </c>
      <c r="G485" s="8" t="s">
        <v>281</v>
      </c>
      <c r="H485" s="8" t="s">
        <v>282</v>
      </c>
      <c r="I485" s="10">
        <v>1200000</v>
      </c>
      <c r="J485" s="10"/>
      <c r="K485" s="10"/>
      <c r="L485" s="10"/>
      <c r="M485" s="10"/>
      <c r="N485" s="10"/>
      <c r="O485" s="10"/>
      <c r="P485" s="23"/>
      <c r="Q485" s="10"/>
      <c r="R485" s="10">
        <v>1200000</v>
      </c>
      <c r="S485" s="10"/>
      <c r="T485" s="10"/>
      <c r="U485" s="10"/>
      <c r="V485" s="10"/>
      <c r="W485" s="10">
        <v>1200000</v>
      </c>
    </row>
    <row r="486" ht="18.75" customHeight="1" spans="1:23">
      <c r="A486" s="23"/>
      <c r="B486" s="23"/>
      <c r="C486" s="9" t="s">
        <v>594</v>
      </c>
      <c r="D486" s="23"/>
      <c r="E486" s="23"/>
      <c r="F486" s="23"/>
      <c r="G486" s="23"/>
      <c r="H486" s="23"/>
      <c r="I486" s="10">
        <v>297600</v>
      </c>
      <c r="J486" s="10">
        <v>297600</v>
      </c>
      <c r="K486" s="10">
        <v>297600</v>
      </c>
      <c r="L486" s="10"/>
      <c r="M486" s="10"/>
      <c r="N486" s="10"/>
      <c r="O486" s="10"/>
      <c r="P486" s="23"/>
      <c r="Q486" s="10"/>
      <c r="R486" s="10"/>
      <c r="S486" s="10"/>
      <c r="T486" s="10"/>
      <c r="U486" s="10"/>
      <c r="V486" s="10"/>
      <c r="W486" s="10"/>
    </row>
    <row r="487" ht="18.75" customHeight="1" spans="1:23">
      <c r="A487" s="8" t="s">
        <v>577</v>
      </c>
      <c r="B487" s="8" t="s">
        <v>804</v>
      </c>
      <c r="C487" s="9" t="s">
        <v>594</v>
      </c>
      <c r="D487" s="8" t="s">
        <v>101</v>
      </c>
      <c r="E487" s="8" t="s">
        <v>130</v>
      </c>
      <c r="F487" s="8" t="s">
        <v>131</v>
      </c>
      <c r="G487" s="8" t="s">
        <v>281</v>
      </c>
      <c r="H487" s="8" t="s">
        <v>282</v>
      </c>
      <c r="I487" s="10">
        <v>297600</v>
      </c>
      <c r="J487" s="10">
        <v>297600</v>
      </c>
      <c r="K487" s="10">
        <v>297600</v>
      </c>
      <c r="L487" s="10"/>
      <c r="M487" s="10"/>
      <c r="N487" s="10"/>
      <c r="O487" s="10"/>
      <c r="P487" s="23"/>
      <c r="Q487" s="10"/>
      <c r="R487" s="10"/>
      <c r="S487" s="10"/>
      <c r="T487" s="10"/>
      <c r="U487" s="10"/>
      <c r="V487" s="10"/>
      <c r="W487" s="10"/>
    </row>
    <row r="488" ht="18.75" customHeight="1" spans="1:23">
      <c r="A488" s="23"/>
      <c r="B488" s="23"/>
      <c r="C488" s="9" t="s">
        <v>805</v>
      </c>
      <c r="D488" s="23"/>
      <c r="E488" s="23"/>
      <c r="F488" s="23"/>
      <c r="G488" s="23"/>
      <c r="H488" s="23"/>
      <c r="I488" s="10">
        <v>1008</v>
      </c>
      <c r="J488" s="10">
        <v>1008</v>
      </c>
      <c r="K488" s="10">
        <v>1008</v>
      </c>
      <c r="L488" s="10"/>
      <c r="M488" s="10"/>
      <c r="N488" s="10"/>
      <c r="O488" s="10"/>
      <c r="P488" s="23"/>
      <c r="Q488" s="10"/>
      <c r="R488" s="10"/>
      <c r="S488" s="10"/>
      <c r="T488" s="10"/>
      <c r="U488" s="10"/>
      <c r="V488" s="10"/>
      <c r="W488" s="10"/>
    </row>
    <row r="489" ht="18.75" customHeight="1" spans="1:23">
      <c r="A489" s="8" t="s">
        <v>584</v>
      </c>
      <c r="B489" s="8" t="s">
        <v>806</v>
      </c>
      <c r="C489" s="9" t="s">
        <v>805</v>
      </c>
      <c r="D489" s="8" t="s">
        <v>101</v>
      </c>
      <c r="E489" s="8" t="s">
        <v>130</v>
      </c>
      <c r="F489" s="8" t="s">
        <v>131</v>
      </c>
      <c r="G489" s="8" t="s">
        <v>266</v>
      </c>
      <c r="H489" s="8" t="s">
        <v>267</v>
      </c>
      <c r="I489" s="10">
        <v>1008</v>
      </c>
      <c r="J489" s="10">
        <v>1008</v>
      </c>
      <c r="K489" s="10">
        <v>1008</v>
      </c>
      <c r="L489" s="10"/>
      <c r="M489" s="10"/>
      <c r="N489" s="10"/>
      <c r="O489" s="10"/>
      <c r="P489" s="23"/>
      <c r="Q489" s="10"/>
      <c r="R489" s="10"/>
      <c r="S489" s="10"/>
      <c r="T489" s="10"/>
      <c r="U489" s="10"/>
      <c r="V489" s="10"/>
      <c r="W489" s="10"/>
    </row>
    <row r="490" ht="18.75" customHeight="1" spans="1:23">
      <c r="A490" s="23"/>
      <c r="B490" s="23"/>
      <c r="C490" s="9" t="s">
        <v>807</v>
      </c>
      <c r="D490" s="23"/>
      <c r="E490" s="23"/>
      <c r="F490" s="23"/>
      <c r="G490" s="23"/>
      <c r="H490" s="23"/>
      <c r="I490" s="10">
        <v>507632.56</v>
      </c>
      <c r="J490" s="10">
        <v>507632.56</v>
      </c>
      <c r="K490" s="10">
        <v>507632.56</v>
      </c>
      <c r="L490" s="10"/>
      <c r="M490" s="10"/>
      <c r="N490" s="10"/>
      <c r="O490" s="10"/>
      <c r="P490" s="23"/>
      <c r="Q490" s="10"/>
      <c r="R490" s="10"/>
      <c r="S490" s="10"/>
      <c r="T490" s="10"/>
      <c r="U490" s="10"/>
      <c r="V490" s="10"/>
      <c r="W490" s="10"/>
    </row>
    <row r="491" ht="18.75" customHeight="1" spans="1:23">
      <c r="A491" s="8" t="s">
        <v>584</v>
      </c>
      <c r="B491" s="8" t="s">
        <v>808</v>
      </c>
      <c r="C491" s="9" t="s">
        <v>807</v>
      </c>
      <c r="D491" s="8" t="s">
        <v>101</v>
      </c>
      <c r="E491" s="8" t="s">
        <v>130</v>
      </c>
      <c r="F491" s="8" t="s">
        <v>131</v>
      </c>
      <c r="G491" s="8" t="s">
        <v>266</v>
      </c>
      <c r="H491" s="8" t="s">
        <v>267</v>
      </c>
      <c r="I491" s="10">
        <v>507632.56</v>
      </c>
      <c r="J491" s="10">
        <v>507632.56</v>
      </c>
      <c r="K491" s="10">
        <v>507632.56</v>
      </c>
      <c r="L491" s="10"/>
      <c r="M491" s="10"/>
      <c r="N491" s="10"/>
      <c r="O491" s="10"/>
      <c r="P491" s="23"/>
      <c r="Q491" s="10"/>
      <c r="R491" s="10"/>
      <c r="S491" s="10"/>
      <c r="T491" s="10"/>
      <c r="U491" s="10"/>
      <c r="V491" s="10"/>
      <c r="W491" s="10"/>
    </row>
    <row r="492" ht="18.75" customHeight="1" spans="1:23">
      <c r="A492" s="23"/>
      <c r="B492" s="23"/>
      <c r="C492" s="9" t="s">
        <v>809</v>
      </c>
      <c r="D492" s="23"/>
      <c r="E492" s="23"/>
      <c r="F492" s="23"/>
      <c r="G492" s="23"/>
      <c r="H492" s="23"/>
      <c r="I492" s="10">
        <v>273600</v>
      </c>
      <c r="J492" s="10">
        <v>273600</v>
      </c>
      <c r="K492" s="10">
        <v>273600</v>
      </c>
      <c r="L492" s="10"/>
      <c r="M492" s="10"/>
      <c r="N492" s="10"/>
      <c r="O492" s="10"/>
      <c r="P492" s="23"/>
      <c r="Q492" s="10"/>
      <c r="R492" s="10"/>
      <c r="S492" s="10"/>
      <c r="T492" s="10"/>
      <c r="U492" s="10"/>
      <c r="V492" s="10"/>
      <c r="W492" s="10"/>
    </row>
    <row r="493" ht="18.75" customHeight="1" spans="1:23">
      <c r="A493" s="8" t="s">
        <v>584</v>
      </c>
      <c r="B493" s="8" t="s">
        <v>810</v>
      </c>
      <c r="C493" s="9" t="s">
        <v>809</v>
      </c>
      <c r="D493" s="8" t="s">
        <v>101</v>
      </c>
      <c r="E493" s="8" t="s">
        <v>130</v>
      </c>
      <c r="F493" s="8" t="s">
        <v>131</v>
      </c>
      <c r="G493" s="8" t="s">
        <v>266</v>
      </c>
      <c r="H493" s="8" t="s">
        <v>267</v>
      </c>
      <c r="I493" s="10">
        <v>273600</v>
      </c>
      <c r="J493" s="10">
        <v>273600</v>
      </c>
      <c r="K493" s="10">
        <v>273600</v>
      </c>
      <c r="L493" s="10"/>
      <c r="M493" s="10"/>
      <c r="N493" s="10"/>
      <c r="O493" s="10"/>
      <c r="P493" s="23"/>
      <c r="Q493" s="10"/>
      <c r="R493" s="10"/>
      <c r="S493" s="10"/>
      <c r="T493" s="10"/>
      <c r="U493" s="10"/>
      <c r="V493" s="10"/>
      <c r="W493" s="10"/>
    </row>
    <row r="494" ht="18.75" customHeight="1" spans="1:23">
      <c r="A494" s="23"/>
      <c r="B494" s="23"/>
      <c r="C494" s="9" t="s">
        <v>576</v>
      </c>
      <c r="D494" s="23"/>
      <c r="E494" s="23"/>
      <c r="F494" s="23"/>
      <c r="G494" s="23"/>
      <c r="H494" s="23"/>
      <c r="I494" s="10">
        <v>100600</v>
      </c>
      <c r="J494" s="10"/>
      <c r="K494" s="10"/>
      <c r="L494" s="10"/>
      <c r="M494" s="10"/>
      <c r="N494" s="10"/>
      <c r="O494" s="10"/>
      <c r="P494" s="23"/>
      <c r="Q494" s="10"/>
      <c r="R494" s="10">
        <v>100600</v>
      </c>
      <c r="S494" s="10"/>
      <c r="T494" s="10"/>
      <c r="U494" s="10"/>
      <c r="V494" s="10"/>
      <c r="W494" s="10">
        <v>100600</v>
      </c>
    </row>
    <row r="495" ht="18.75" customHeight="1" spans="1:23">
      <c r="A495" s="8" t="s">
        <v>577</v>
      </c>
      <c r="B495" s="8" t="s">
        <v>811</v>
      </c>
      <c r="C495" s="9" t="s">
        <v>576</v>
      </c>
      <c r="D495" s="8" t="s">
        <v>103</v>
      </c>
      <c r="E495" s="8" t="s">
        <v>154</v>
      </c>
      <c r="F495" s="8" t="s">
        <v>155</v>
      </c>
      <c r="G495" s="8" t="s">
        <v>281</v>
      </c>
      <c r="H495" s="8" t="s">
        <v>282</v>
      </c>
      <c r="I495" s="10">
        <v>10600</v>
      </c>
      <c r="J495" s="10"/>
      <c r="K495" s="10"/>
      <c r="L495" s="10"/>
      <c r="M495" s="10"/>
      <c r="N495" s="10"/>
      <c r="O495" s="10"/>
      <c r="P495" s="23"/>
      <c r="Q495" s="10"/>
      <c r="R495" s="10">
        <v>10600</v>
      </c>
      <c r="S495" s="10"/>
      <c r="T495" s="10"/>
      <c r="U495" s="10"/>
      <c r="V495" s="10"/>
      <c r="W495" s="10">
        <v>10600</v>
      </c>
    </row>
    <row r="496" ht="18.75" customHeight="1" spans="1:23">
      <c r="A496" s="8" t="s">
        <v>577</v>
      </c>
      <c r="B496" s="8" t="s">
        <v>811</v>
      </c>
      <c r="C496" s="9" t="s">
        <v>576</v>
      </c>
      <c r="D496" s="8" t="s">
        <v>103</v>
      </c>
      <c r="E496" s="8" t="s">
        <v>154</v>
      </c>
      <c r="F496" s="8" t="s">
        <v>155</v>
      </c>
      <c r="G496" s="8" t="s">
        <v>619</v>
      </c>
      <c r="H496" s="8" t="s">
        <v>620</v>
      </c>
      <c r="I496" s="10">
        <v>40000</v>
      </c>
      <c r="J496" s="10"/>
      <c r="K496" s="10"/>
      <c r="L496" s="10"/>
      <c r="M496" s="10"/>
      <c r="N496" s="10"/>
      <c r="O496" s="10"/>
      <c r="P496" s="23"/>
      <c r="Q496" s="10"/>
      <c r="R496" s="10">
        <v>40000</v>
      </c>
      <c r="S496" s="10"/>
      <c r="T496" s="10"/>
      <c r="U496" s="10"/>
      <c r="V496" s="10"/>
      <c r="W496" s="10">
        <v>40000</v>
      </c>
    </row>
    <row r="497" ht="18.75" customHeight="1" spans="1:23">
      <c r="A497" s="8" t="s">
        <v>577</v>
      </c>
      <c r="B497" s="8" t="s">
        <v>811</v>
      </c>
      <c r="C497" s="9" t="s">
        <v>576</v>
      </c>
      <c r="D497" s="8" t="s">
        <v>103</v>
      </c>
      <c r="E497" s="8" t="s">
        <v>154</v>
      </c>
      <c r="F497" s="8" t="s">
        <v>155</v>
      </c>
      <c r="G497" s="8" t="s">
        <v>662</v>
      </c>
      <c r="H497" s="8" t="s">
        <v>663</v>
      </c>
      <c r="I497" s="10">
        <v>30000</v>
      </c>
      <c r="J497" s="10"/>
      <c r="K497" s="10"/>
      <c r="L497" s="10"/>
      <c r="M497" s="10"/>
      <c r="N497" s="10"/>
      <c r="O497" s="10"/>
      <c r="P497" s="23"/>
      <c r="Q497" s="10"/>
      <c r="R497" s="10">
        <v>30000</v>
      </c>
      <c r="S497" s="10"/>
      <c r="T497" s="10"/>
      <c r="U497" s="10"/>
      <c r="V497" s="10"/>
      <c r="W497" s="10">
        <v>30000</v>
      </c>
    </row>
    <row r="498" ht="18.75" customHeight="1" spans="1:23">
      <c r="A498" s="8" t="s">
        <v>577</v>
      </c>
      <c r="B498" s="8" t="s">
        <v>811</v>
      </c>
      <c r="C498" s="9" t="s">
        <v>576</v>
      </c>
      <c r="D498" s="8" t="s">
        <v>103</v>
      </c>
      <c r="E498" s="8" t="s">
        <v>154</v>
      </c>
      <c r="F498" s="8" t="s">
        <v>155</v>
      </c>
      <c r="G498" s="8" t="s">
        <v>662</v>
      </c>
      <c r="H498" s="8" t="s">
        <v>663</v>
      </c>
      <c r="I498" s="10">
        <v>20000</v>
      </c>
      <c r="J498" s="10"/>
      <c r="K498" s="10"/>
      <c r="L498" s="10"/>
      <c r="M498" s="10"/>
      <c r="N498" s="10"/>
      <c r="O498" s="10"/>
      <c r="P498" s="23"/>
      <c r="Q498" s="10"/>
      <c r="R498" s="10">
        <v>20000</v>
      </c>
      <c r="S498" s="10"/>
      <c r="T498" s="10"/>
      <c r="U498" s="10"/>
      <c r="V498" s="10"/>
      <c r="W498" s="10">
        <v>20000</v>
      </c>
    </row>
    <row r="499" ht="18.75" customHeight="1" spans="1:23">
      <c r="A499" s="23"/>
      <c r="B499" s="23"/>
      <c r="C499" s="9" t="s">
        <v>576</v>
      </c>
      <c r="D499" s="23"/>
      <c r="E499" s="23"/>
      <c r="F499" s="23"/>
      <c r="G499" s="23"/>
      <c r="H499" s="23"/>
      <c r="I499" s="10">
        <v>208577.68</v>
      </c>
      <c r="J499" s="10"/>
      <c r="K499" s="10"/>
      <c r="L499" s="10"/>
      <c r="M499" s="10"/>
      <c r="N499" s="10"/>
      <c r="O499" s="10"/>
      <c r="P499" s="23"/>
      <c r="Q499" s="10"/>
      <c r="R499" s="10">
        <v>208577.68</v>
      </c>
      <c r="S499" s="10"/>
      <c r="T499" s="10"/>
      <c r="U499" s="10"/>
      <c r="V499" s="10"/>
      <c r="W499" s="10">
        <v>208577.68</v>
      </c>
    </row>
    <row r="500" ht="18.75" customHeight="1" spans="1:23">
      <c r="A500" s="8" t="s">
        <v>584</v>
      </c>
      <c r="B500" s="8" t="s">
        <v>812</v>
      </c>
      <c r="C500" s="9" t="s">
        <v>576</v>
      </c>
      <c r="D500" s="8" t="s">
        <v>105</v>
      </c>
      <c r="E500" s="8" t="s">
        <v>144</v>
      </c>
      <c r="F500" s="8" t="s">
        <v>145</v>
      </c>
      <c r="G500" s="8" t="s">
        <v>281</v>
      </c>
      <c r="H500" s="8" t="s">
        <v>282</v>
      </c>
      <c r="I500" s="10">
        <v>208577.68</v>
      </c>
      <c r="J500" s="10"/>
      <c r="K500" s="10"/>
      <c r="L500" s="10"/>
      <c r="M500" s="10"/>
      <c r="N500" s="10"/>
      <c r="O500" s="10"/>
      <c r="P500" s="23"/>
      <c r="Q500" s="10"/>
      <c r="R500" s="10">
        <v>208577.68</v>
      </c>
      <c r="S500" s="10"/>
      <c r="T500" s="10"/>
      <c r="U500" s="10"/>
      <c r="V500" s="10"/>
      <c r="W500" s="10">
        <v>208577.68</v>
      </c>
    </row>
    <row r="501" ht="18.75" customHeight="1" spans="1:23">
      <c r="A501" s="23"/>
      <c r="B501" s="23"/>
      <c r="C501" s="9" t="s">
        <v>656</v>
      </c>
      <c r="D501" s="23"/>
      <c r="E501" s="23"/>
      <c r="F501" s="23"/>
      <c r="G501" s="23"/>
      <c r="H501" s="23"/>
      <c r="I501" s="10">
        <v>6000</v>
      </c>
      <c r="J501" s="10">
        <v>6000</v>
      </c>
      <c r="K501" s="10">
        <v>6000</v>
      </c>
      <c r="L501" s="10"/>
      <c r="M501" s="10"/>
      <c r="N501" s="10"/>
      <c r="O501" s="10"/>
      <c r="P501" s="23"/>
      <c r="Q501" s="10"/>
      <c r="R501" s="10"/>
      <c r="S501" s="10"/>
      <c r="T501" s="10"/>
      <c r="U501" s="10"/>
      <c r="V501" s="10"/>
      <c r="W501" s="10"/>
    </row>
    <row r="502" ht="18.75" customHeight="1" spans="1:23">
      <c r="A502" s="8" t="s">
        <v>584</v>
      </c>
      <c r="B502" s="8" t="s">
        <v>813</v>
      </c>
      <c r="C502" s="9" t="s">
        <v>656</v>
      </c>
      <c r="D502" s="8" t="s">
        <v>105</v>
      </c>
      <c r="E502" s="8" t="s">
        <v>144</v>
      </c>
      <c r="F502" s="8" t="s">
        <v>145</v>
      </c>
      <c r="G502" s="8" t="s">
        <v>266</v>
      </c>
      <c r="H502" s="8" t="s">
        <v>267</v>
      </c>
      <c r="I502" s="10">
        <v>6000</v>
      </c>
      <c r="J502" s="10">
        <v>6000</v>
      </c>
      <c r="K502" s="10">
        <v>6000</v>
      </c>
      <c r="L502" s="10"/>
      <c r="M502" s="10"/>
      <c r="N502" s="10"/>
      <c r="O502" s="10"/>
      <c r="P502" s="23"/>
      <c r="Q502" s="10"/>
      <c r="R502" s="10"/>
      <c r="S502" s="10"/>
      <c r="T502" s="10"/>
      <c r="U502" s="10"/>
      <c r="V502" s="10"/>
      <c r="W502" s="10"/>
    </row>
    <row r="503" ht="18.75" customHeight="1" spans="1:23">
      <c r="A503" s="23"/>
      <c r="B503" s="23"/>
      <c r="C503" s="9" t="s">
        <v>632</v>
      </c>
      <c r="D503" s="23"/>
      <c r="E503" s="23"/>
      <c r="F503" s="23"/>
      <c r="G503" s="23"/>
      <c r="H503" s="23"/>
      <c r="I503" s="10">
        <v>3465</v>
      </c>
      <c r="J503" s="10">
        <v>3465</v>
      </c>
      <c r="K503" s="10">
        <v>3465</v>
      </c>
      <c r="L503" s="10"/>
      <c r="M503" s="10"/>
      <c r="N503" s="10"/>
      <c r="O503" s="10"/>
      <c r="P503" s="23"/>
      <c r="Q503" s="10"/>
      <c r="R503" s="10"/>
      <c r="S503" s="10"/>
      <c r="T503" s="10"/>
      <c r="U503" s="10"/>
      <c r="V503" s="10"/>
      <c r="W503" s="10"/>
    </row>
    <row r="504" ht="18.75" customHeight="1" spans="1:23">
      <c r="A504" s="8" t="s">
        <v>584</v>
      </c>
      <c r="B504" s="8" t="s">
        <v>814</v>
      </c>
      <c r="C504" s="9" t="s">
        <v>632</v>
      </c>
      <c r="D504" s="8" t="s">
        <v>105</v>
      </c>
      <c r="E504" s="8" t="s">
        <v>132</v>
      </c>
      <c r="F504" s="8" t="s">
        <v>133</v>
      </c>
      <c r="G504" s="8" t="s">
        <v>266</v>
      </c>
      <c r="H504" s="8" t="s">
        <v>267</v>
      </c>
      <c r="I504" s="10">
        <v>1800</v>
      </c>
      <c r="J504" s="10">
        <v>1800</v>
      </c>
      <c r="K504" s="10">
        <v>1800</v>
      </c>
      <c r="L504" s="10"/>
      <c r="M504" s="10"/>
      <c r="N504" s="10"/>
      <c r="O504" s="10"/>
      <c r="P504" s="23"/>
      <c r="Q504" s="10"/>
      <c r="R504" s="10"/>
      <c r="S504" s="10"/>
      <c r="T504" s="10"/>
      <c r="U504" s="10"/>
      <c r="V504" s="10"/>
      <c r="W504" s="10"/>
    </row>
    <row r="505" ht="18.75" customHeight="1" spans="1:23">
      <c r="A505" s="8" t="s">
        <v>584</v>
      </c>
      <c r="B505" s="8" t="s">
        <v>814</v>
      </c>
      <c r="C505" s="9" t="s">
        <v>632</v>
      </c>
      <c r="D505" s="8" t="s">
        <v>105</v>
      </c>
      <c r="E505" s="8" t="s">
        <v>134</v>
      </c>
      <c r="F505" s="8" t="s">
        <v>135</v>
      </c>
      <c r="G505" s="8" t="s">
        <v>266</v>
      </c>
      <c r="H505" s="8" t="s">
        <v>267</v>
      </c>
      <c r="I505" s="10">
        <v>1665</v>
      </c>
      <c r="J505" s="10">
        <v>1665</v>
      </c>
      <c r="K505" s="10">
        <v>1665</v>
      </c>
      <c r="L505" s="10"/>
      <c r="M505" s="10"/>
      <c r="N505" s="10"/>
      <c r="O505" s="10"/>
      <c r="P505" s="23"/>
      <c r="Q505" s="10"/>
      <c r="R505" s="10"/>
      <c r="S505" s="10"/>
      <c r="T505" s="10"/>
      <c r="U505" s="10"/>
      <c r="V505" s="10"/>
      <c r="W505" s="10"/>
    </row>
    <row r="506" ht="18.75" customHeight="1" spans="1:23">
      <c r="A506" s="23"/>
      <c r="B506" s="23"/>
      <c r="C506" s="9" t="s">
        <v>634</v>
      </c>
      <c r="D506" s="23"/>
      <c r="E506" s="23"/>
      <c r="F506" s="23"/>
      <c r="G506" s="23"/>
      <c r="H506" s="23"/>
      <c r="I506" s="10">
        <v>14280</v>
      </c>
      <c r="J506" s="10">
        <v>14280</v>
      </c>
      <c r="K506" s="10">
        <v>14280</v>
      </c>
      <c r="L506" s="10"/>
      <c r="M506" s="10"/>
      <c r="N506" s="10"/>
      <c r="O506" s="10"/>
      <c r="P506" s="23"/>
      <c r="Q506" s="10"/>
      <c r="R506" s="10"/>
      <c r="S506" s="10"/>
      <c r="T506" s="10"/>
      <c r="U506" s="10"/>
      <c r="V506" s="10"/>
      <c r="W506" s="10"/>
    </row>
    <row r="507" ht="18.75" customHeight="1" spans="1:23">
      <c r="A507" s="8" t="s">
        <v>584</v>
      </c>
      <c r="B507" s="8" t="s">
        <v>815</v>
      </c>
      <c r="C507" s="9" t="s">
        <v>634</v>
      </c>
      <c r="D507" s="8" t="s">
        <v>105</v>
      </c>
      <c r="E507" s="8" t="s">
        <v>144</v>
      </c>
      <c r="F507" s="8" t="s">
        <v>145</v>
      </c>
      <c r="G507" s="8" t="s">
        <v>281</v>
      </c>
      <c r="H507" s="8" t="s">
        <v>282</v>
      </c>
      <c r="I507" s="10">
        <v>14280</v>
      </c>
      <c r="J507" s="10">
        <v>14280</v>
      </c>
      <c r="K507" s="10">
        <v>14280</v>
      </c>
      <c r="L507" s="10"/>
      <c r="M507" s="10"/>
      <c r="N507" s="10"/>
      <c r="O507" s="10"/>
      <c r="P507" s="23"/>
      <c r="Q507" s="10"/>
      <c r="R507" s="10"/>
      <c r="S507" s="10"/>
      <c r="T507" s="10"/>
      <c r="U507" s="10"/>
      <c r="V507" s="10"/>
      <c r="W507" s="10"/>
    </row>
    <row r="508" ht="18.75" customHeight="1" spans="1:23">
      <c r="A508" s="11" t="s">
        <v>32</v>
      </c>
      <c r="B508" s="11"/>
      <c r="C508" s="11"/>
      <c r="D508" s="11"/>
      <c r="E508" s="11"/>
      <c r="F508" s="11"/>
      <c r="G508" s="11"/>
      <c r="H508" s="11"/>
      <c r="I508" s="10">
        <v>148193502.1</v>
      </c>
      <c r="J508" s="10">
        <v>19193057.58</v>
      </c>
      <c r="K508" s="10">
        <v>19193057.58</v>
      </c>
      <c r="L508" s="10">
        <v>12000000</v>
      </c>
      <c r="M508" s="10"/>
      <c r="N508" s="10"/>
      <c r="O508" s="10"/>
      <c r="P508" s="10"/>
      <c r="Q508" s="10">
        <v>1995002</v>
      </c>
      <c r="R508" s="10">
        <v>115005442.52</v>
      </c>
      <c r="S508" s="10"/>
      <c r="T508" s="10">
        <v>4546058</v>
      </c>
      <c r="U508" s="10"/>
      <c r="V508" s="10"/>
      <c r="W508" s="10">
        <v>110459384.52</v>
      </c>
    </row>
  </sheetData>
  <mergeCells count="28">
    <mergeCell ref="A2:W2"/>
    <mergeCell ref="A3:H3"/>
    <mergeCell ref="J4:M4"/>
    <mergeCell ref="N4:P4"/>
    <mergeCell ref="R4:W4"/>
    <mergeCell ref="A508:H508"/>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150"/>
  <sheetViews>
    <sheetView showZeros="0" workbookViewId="0">
      <selection activeCell="B20" sqref="B20"/>
    </sheetView>
  </sheetViews>
  <sheetFormatPr defaultColWidth="8.85" defaultRowHeight="13.5"/>
  <cols>
    <col min="1" max="1" width="44.4166666666667" customWidth="1"/>
    <col min="2" max="2" width="41.55" customWidth="1"/>
    <col min="3" max="4" width="13.8416666666667" customWidth="1"/>
    <col min="5" max="5" width="26.8416666666667" customWidth="1"/>
    <col min="6" max="8" width="10" customWidth="1"/>
    <col min="9" max="9" width="13.7" customWidth="1"/>
    <col min="10" max="10" width="27.9833333333333" customWidth="1"/>
  </cols>
  <sheetData>
    <row r="1" spans="1:10">
      <c r="A1" s="20" t="s">
        <v>816</v>
      </c>
      <c r="B1" s="20"/>
      <c r="C1" s="20"/>
      <c r="D1" s="20"/>
      <c r="E1" s="20"/>
      <c r="F1" s="20"/>
      <c r="G1" s="20"/>
      <c r="H1" s="20"/>
      <c r="I1" s="20"/>
      <c r="J1" s="20"/>
    </row>
    <row r="2" ht="34.5" spans="1:10">
      <c r="A2" s="33" t="s">
        <v>817</v>
      </c>
      <c r="B2" s="33"/>
      <c r="C2" s="33"/>
      <c r="D2" s="33"/>
      <c r="E2" s="33"/>
      <c r="F2" s="33"/>
      <c r="G2" s="33"/>
      <c r="H2" s="33"/>
      <c r="I2" s="33"/>
      <c r="J2" s="33"/>
    </row>
    <row r="3" spans="1:10">
      <c r="A3" s="19" t="str">
        <f>"单位名称："&amp;"通海县教育体育局"</f>
        <v>单位名称：通海县教育体育局</v>
      </c>
      <c r="B3" s="19"/>
      <c r="C3" s="19"/>
      <c r="D3" s="19"/>
      <c r="E3" s="19"/>
      <c r="F3" s="19"/>
      <c r="G3" s="19"/>
      <c r="H3" s="19"/>
      <c r="I3" s="19"/>
      <c r="J3" s="19"/>
    </row>
    <row r="4" spans="1:10">
      <c r="A4" s="34" t="s">
        <v>818</v>
      </c>
      <c r="B4" s="34" t="s">
        <v>819</v>
      </c>
      <c r="C4" s="34" t="s">
        <v>820</v>
      </c>
      <c r="D4" s="34" t="s">
        <v>821</v>
      </c>
      <c r="E4" s="34" t="s">
        <v>822</v>
      </c>
      <c r="F4" s="34" t="s">
        <v>823</v>
      </c>
      <c r="G4" s="34" t="s">
        <v>824</v>
      </c>
      <c r="H4" s="34" t="s">
        <v>825</v>
      </c>
      <c r="I4" s="34" t="s">
        <v>826</v>
      </c>
      <c r="J4" s="34" t="s">
        <v>827</v>
      </c>
    </row>
    <row r="5" spans="1:10">
      <c r="A5" s="34"/>
      <c r="B5" s="34"/>
      <c r="C5" s="34"/>
      <c r="D5" s="34"/>
      <c r="E5" s="34"/>
      <c r="F5" s="34"/>
      <c r="G5" s="34"/>
      <c r="H5" s="34"/>
      <c r="I5" s="34"/>
      <c r="J5" s="34"/>
    </row>
    <row r="6" spans="1:10">
      <c r="A6" s="36">
        <v>1</v>
      </c>
      <c r="B6" s="36">
        <v>2</v>
      </c>
      <c r="C6" s="36">
        <v>3</v>
      </c>
      <c r="D6" s="36">
        <v>4</v>
      </c>
      <c r="E6" s="36">
        <v>5</v>
      </c>
      <c r="F6" s="36">
        <v>6</v>
      </c>
      <c r="G6" s="36">
        <v>7</v>
      </c>
      <c r="H6" s="36">
        <v>8</v>
      </c>
      <c r="I6" s="36">
        <v>9</v>
      </c>
      <c r="J6" s="36">
        <v>10</v>
      </c>
    </row>
    <row r="7" spans="1:10">
      <c r="A7" s="23" t="s">
        <v>56</v>
      </c>
      <c r="B7" s="23"/>
      <c r="C7" s="23"/>
      <c r="E7" s="42"/>
      <c r="F7" s="42"/>
      <c r="G7" s="42"/>
      <c r="H7" s="42"/>
      <c r="I7" s="42"/>
      <c r="J7" s="42"/>
    </row>
    <row r="8" spans="1:10">
      <c r="A8" s="25" t="s">
        <v>583</v>
      </c>
      <c r="B8" s="23" t="s">
        <v>828</v>
      </c>
      <c r="C8" s="24"/>
      <c r="D8" s="24"/>
      <c r="E8" s="42"/>
      <c r="F8" s="42"/>
      <c r="G8" s="42"/>
      <c r="H8" s="42"/>
      <c r="I8" s="42"/>
      <c r="J8" s="42"/>
    </row>
    <row r="9" spans="1:10">
      <c r="A9" s="23"/>
      <c r="B9" s="23"/>
      <c r="C9" s="23" t="s">
        <v>829</v>
      </c>
      <c r="D9" s="53" t="s">
        <v>830</v>
      </c>
      <c r="E9" s="54" t="s">
        <v>831</v>
      </c>
      <c r="F9" s="43" t="s">
        <v>832</v>
      </c>
      <c r="G9" s="24" t="s">
        <v>52</v>
      </c>
      <c r="H9" s="43" t="s">
        <v>833</v>
      </c>
      <c r="I9" s="43" t="s">
        <v>834</v>
      </c>
      <c r="J9" s="54" t="s">
        <v>835</v>
      </c>
    </row>
    <row r="10" ht="33.75" spans="1:10">
      <c r="A10" s="23"/>
      <c r="B10" s="23"/>
      <c r="C10" s="23" t="s">
        <v>829</v>
      </c>
      <c r="D10" s="53" t="s">
        <v>836</v>
      </c>
      <c r="E10" s="54" t="s">
        <v>837</v>
      </c>
      <c r="F10" s="43" t="s">
        <v>838</v>
      </c>
      <c r="G10" s="24" t="s">
        <v>839</v>
      </c>
      <c r="H10" s="43" t="s">
        <v>840</v>
      </c>
      <c r="I10" s="43" t="s">
        <v>834</v>
      </c>
      <c r="J10" s="54" t="s">
        <v>841</v>
      </c>
    </row>
    <row r="11" ht="45" spans="1:10">
      <c r="A11" s="23"/>
      <c r="B11" s="23"/>
      <c r="C11" s="23" t="s">
        <v>842</v>
      </c>
      <c r="D11" s="53" t="s">
        <v>843</v>
      </c>
      <c r="E11" s="54" t="s">
        <v>844</v>
      </c>
      <c r="F11" s="43" t="s">
        <v>832</v>
      </c>
      <c r="G11" s="24" t="s">
        <v>845</v>
      </c>
      <c r="H11" s="43" t="s">
        <v>840</v>
      </c>
      <c r="I11" s="43" t="s">
        <v>834</v>
      </c>
      <c r="J11" s="54" t="s">
        <v>846</v>
      </c>
    </row>
    <row r="12" ht="33.75" spans="1:10">
      <c r="A12" s="23"/>
      <c r="B12" s="23"/>
      <c r="C12" s="23" t="s">
        <v>847</v>
      </c>
      <c r="D12" s="53" t="s">
        <v>848</v>
      </c>
      <c r="E12" s="54" t="s">
        <v>849</v>
      </c>
      <c r="F12" s="43" t="s">
        <v>838</v>
      </c>
      <c r="G12" s="24" t="s">
        <v>850</v>
      </c>
      <c r="H12" s="43" t="s">
        <v>840</v>
      </c>
      <c r="I12" s="43" t="s">
        <v>834</v>
      </c>
      <c r="J12" s="54" t="s">
        <v>851</v>
      </c>
    </row>
    <row r="13" spans="1:10">
      <c r="A13" s="23"/>
      <c r="B13" s="23"/>
      <c r="C13" s="23" t="s">
        <v>852</v>
      </c>
      <c r="D13" s="53" t="s">
        <v>853</v>
      </c>
      <c r="E13" s="54" t="s">
        <v>854</v>
      </c>
      <c r="F13" s="43" t="s">
        <v>832</v>
      </c>
      <c r="G13" s="24" t="s">
        <v>855</v>
      </c>
      <c r="H13" s="43" t="s">
        <v>856</v>
      </c>
      <c r="I13" s="43" t="s">
        <v>834</v>
      </c>
      <c r="J13" s="54" t="s">
        <v>857</v>
      </c>
    </row>
    <row r="14" spans="1:10">
      <c r="A14" s="25" t="s">
        <v>596</v>
      </c>
      <c r="B14" s="23" t="s">
        <v>858</v>
      </c>
      <c r="C14" s="23"/>
      <c r="D14" s="23"/>
      <c r="E14" s="23"/>
      <c r="F14" s="23"/>
      <c r="G14" s="23"/>
      <c r="H14" s="23"/>
      <c r="I14" s="23"/>
      <c r="J14" s="23"/>
    </row>
    <row r="15" spans="1:10">
      <c r="A15" s="23"/>
      <c r="B15" s="23"/>
      <c r="C15" s="23" t="s">
        <v>829</v>
      </c>
      <c r="D15" s="53" t="s">
        <v>830</v>
      </c>
      <c r="E15" s="54" t="s">
        <v>859</v>
      </c>
      <c r="F15" s="43" t="s">
        <v>860</v>
      </c>
      <c r="G15" s="24" t="s">
        <v>51</v>
      </c>
      <c r="H15" s="43" t="s">
        <v>833</v>
      </c>
      <c r="I15" s="43" t="s">
        <v>834</v>
      </c>
      <c r="J15" s="54" t="s">
        <v>835</v>
      </c>
    </row>
    <row r="16" ht="33.75" spans="1:10">
      <c r="A16" s="23"/>
      <c r="B16" s="23"/>
      <c r="C16" s="23" t="s">
        <v>829</v>
      </c>
      <c r="D16" s="53" t="s">
        <v>836</v>
      </c>
      <c r="E16" s="54" t="s">
        <v>861</v>
      </c>
      <c r="F16" s="43" t="s">
        <v>838</v>
      </c>
      <c r="G16" s="24" t="s">
        <v>862</v>
      </c>
      <c r="H16" s="43" t="s">
        <v>840</v>
      </c>
      <c r="I16" s="43" t="s">
        <v>834</v>
      </c>
      <c r="J16" s="54" t="s">
        <v>863</v>
      </c>
    </row>
    <row r="17" ht="45" spans="1:10">
      <c r="A17" s="23"/>
      <c r="B17" s="23"/>
      <c r="C17" s="23" t="s">
        <v>842</v>
      </c>
      <c r="D17" s="53" t="s">
        <v>843</v>
      </c>
      <c r="E17" s="54" t="s">
        <v>864</v>
      </c>
      <c r="F17" s="43" t="s">
        <v>832</v>
      </c>
      <c r="G17" s="24" t="s">
        <v>865</v>
      </c>
      <c r="H17" s="43" t="s">
        <v>840</v>
      </c>
      <c r="I17" s="43" t="s">
        <v>834</v>
      </c>
      <c r="J17" s="54" t="s">
        <v>866</v>
      </c>
    </row>
    <row r="18" ht="33.75" spans="1:10">
      <c r="A18" s="23"/>
      <c r="B18" s="23"/>
      <c r="C18" s="23" t="s">
        <v>847</v>
      </c>
      <c r="D18" s="53" t="s">
        <v>848</v>
      </c>
      <c r="E18" s="54" t="s">
        <v>867</v>
      </c>
      <c r="F18" s="43" t="s">
        <v>838</v>
      </c>
      <c r="G18" s="24" t="s">
        <v>850</v>
      </c>
      <c r="H18" s="43" t="s">
        <v>840</v>
      </c>
      <c r="I18" s="43" t="s">
        <v>834</v>
      </c>
      <c r="J18" s="54" t="s">
        <v>868</v>
      </c>
    </row>
    <row r="19" spans="1:10">
      <c r="A19" s="23"/>
      <c r="B19" s="23"/>
      <c r="C19" s="23" t="s">
        <v>852</v>
      </c>
      <c r="D19" s="53" t="s">
        <v>853</v>
      </c>
      <c r="E19" s="54" t="s">
        <v>869</v>
      </c>
      <c r="F19" s="43" t="s">
        <v>832</v>
      </c>
      <c r="G19" s="24" t="s">
        <v>870</v>
      </c>
      <c r="H19" s="43" t="s">
        <v>856</v>
      </c>
      <c r="I19" s="43" t="s">
        <v>834</v>
      </c>
      <c r="J19" s="54" t="s">
        <v>871</v>
      </c>
    </row>
    <row r="20" ht="247.5" spans="1:10">
      <c r="A20" s="25" t="s">
        <v>579</v>
      </c>
      <c r="B20" s="23" t="s">
        <v>872</v>
      </c>
      <c r="C20" s="23"/>
      <c r="D20" s="23"/>
      <c r="E20" s="23"/>
      <c r="F20" s="23"/>
      <c r="G20" s="23"/>
      <c r="H20" s="23"/>
      <c r="I20" s="23"/>
      <c r="J20" s="23"/>
    </row>
    <row r="21" spans="1:10">
      <c r="A21" s="23"/>
      <c r="B21" s="23"/>
      <c r="C21" s="23" t="s">
        <v>829</v>
      </c>
      <c r="D21" s="53" t="s">
        <v>830</v>
      </c>
      <c r="E21" s="54" t="s">
        <v>873</v>
      </c>
      <c r="F21" s="43" t="s">
        <v>838</v>
      </c>
      <c r="G21" s="24" t="s">
        <v>874</v>
      </c>
      <c r="H21" s="43" t="s">
        <v>875</v>
      </c>
      <c r="I21" s="43" t="s">
        <v>834</v>
      </c>
      <c r="J21" s="54" t="s">
        <v>876</v>
      </c>
    </row>
    <row r="22" ht="33.75" spans="1:10">
      <c r="A22" s="23"/>
      <c r="B22" s="23"/>
      <c r="C22" s="23" t="s">
        <v>829</v>
      </c>
      <c r="D22" s="53" t="s">
        <v>877</v>
      </c>
      <c r="E22" s="54" t="s">
        <v>878</v>
      </c>
      <c r="F22" s="43" t="s">
        <v>838</v>
      </c>
      <c r="G22" s="24" t="s">
        <v>845</v>
      </c>
      <c r="H22" s="43" t="s">
        <v>840</v>
      </c>
      <c r="I22" s="43" t="s">
        <v>834</v>
      </c>
      <c r="J22" s="54" t="s">
        <v>879</v>
      </c>
    </row>
    <row r="23" ht="22.5" spans="1:10">
      <c r="A23" s="23"/>
      <c r="B23" s="23"/>
      <c r="C23" s="23" t="s">
        <v>829</v>
      </c>
      <c r="D23" s="53" t="s">
        <v>836</v>
      </c>
      <c r="E23" s="54" t="s">
        <v>880</v>
      </c>
      <c r="F23" s="43" t="s">
        <v>838</v>
      </c>
      <c r="G23" s="24" t="s">
        <v>862</v>
      </c>
      <c r="H23" s="43" t="s">
        <v>840</v>
      </c>
      <c r="I23" s="43" t="s">
        <v>834</v>
      </c>
      <c r="J23" s="54" t="s">
        <v>881</v>
      </c>
    </row>
    <row r="24" ht="45" spans="1:10">
      <c r="A24" s="23"/>
      <c r="B24" s="23"/>
      <c r="C24" s="23" t="s">
        <v>842</v>
      </c>
      <c r="D24" s="53" t="s">
        <v>843</v>
      </c>
      <c r="E24" s="54" t="s">
        <v>882</v>
      </c>
      <c r="F24" s="43" t="s">
        <v>838</v>
      </c>
      <c r="G24" s="24" t="s">
        <v>850</v>
      </c>
      <c r="H24" s="43" t="s">
        <v>840</v>
      </c>
      <c r="I24" s="43" t="s">
        <v>834</v>
      </c>
      <c r="J24" s="54" t="s">
        <v>883</v>
      </c>
    </row>
    <row r="25" ht="33.75" spans="1:10">
      <c r="A25" s="23"/>
      <c r="B25" s="23"/>
      <c r="C25" s="23" t="s">
        <v>847</v>
      </c>
      <c r="D25" s="53" t="s">
        <v>848</v>
      </c>
      <c r="E25" s="54" t="s">
        <v>884</v>
      </c>
      <c r="F25" s="43" t="s">
        <v>838</v>
      </c>
      <c r="G25" s="24" t="s">
        <v>850</v>
      </c>
      <c r="H25" s="43" t="s">
        <v>840</v>
      </c>
      <c r="I25" s="43" t="s">
        <v>834</v>
      </c>
      <c r="J25" s="54" t="s">
        <v>885</v>
      </c>
    </row>
    <row r="26" spans="1:10">
      <c r="A26" s="25" t="s">
        <v>576</v>
      </c>
      <c r="B26" s="23" t="s">
        <v>886</v>
      </c>
      <c r="C26" s="23"/>
      <c r="D26" s="23"/>
      <c r="E26" s="23"/>
      <c r="F26" s="23"/>
      <c r="G26" s="23"/>
      <c r="H26" s="23"/>
      <c r="I26" s="23"/>
      <c r="J26" s="23"/>
    </row>
    <row r="27" spans="1:10">
      <c r="A27" s="23"/>
      <c r="B27" s="23"/>
      <c r="C27" s="23" t="s">
        <v>829</v>
      </c>
      <c r="D27" s="53" t="s">
        <v>830</v>
      </c>
      <c r="E27" s="54" t="s">
        <v>887</v>
      </c>
      <c r="F27" s="43" t="s">
        <v>838</v>
      </c>
      <c r="G27" s="24" t="s">
        <v>119</v>
      </c>
      <c r="H27" s="43" t="s">
        <v>875</v>
      </c>
      <c r="I27" s="43" t="s">
        <v>834</v>
      </c>
      <c r="J27" s="54" t="s">
        <v>888</v>
      </c>
    </row>
    <row r="28" ht="33.75" spans="1:10">
      <c r="A28" s="23"/>
      <c r="B28" s="23"/>
      <c r="C28" s="23" t="s">
        <v>829</v>
      </c>
      <c r="D28" s="53" t="s">
        <v>877</v>
      </c>
      <c r="E28" s="54" t="s">
        <v>889</v>
      </c>
      <c r="F28" s="43" t="s">
        <v>838</v>
      </c>
      <c r="G28" s="24" t="s">
        <v>845</v>
      </c>
      <c r="H28" s="43" t="s">
        <v>840</v>
      </c>
      <c r="I28" s="43" t="s">
        <v>834</v>
      </c>
      <c r="J28" s="54" t="s">
        <v>890</v>
      </c>
    </row>
    <row r="29" ht="22.5" spans="1:10">
      <c r="A29" s="23"/>
      <c r="B29" s="23"/>
      <c r="C29" s="23" t="s">
        <v>829</v>
      </c>
      <c r="D29" s="53" t="s">
        <v>836</v>
      </c>
      <c r="E29" s="54" t="s">
        <v>891</v>
      </c>
      <c r="F29" s="43" t="s">
        <v>838</v>
      </c>
      <c r="G29" s="24" t="s">
        <v>862</v>
      </c>
      <c r="H29" s="43" t="s">
        <v>840</v>
      </c>
      <c r="I29" s="43" t="s">
        <v>834</v>
      </c>
      <c r="J29" s="54" t="s">
        <v>881</v>
      </c>
    </row>
    <row r="30" ht="45" spans="1:10">
      <c r="A30" s="23"/>
      <c r="B30" s="23"/>
      <c r="C30" s="23" t="s">
        <v>842</v>
      </c>
      <c r="D30" s="53" t="s">
        <v>843</v>
      </c>
      <c r="E30" s="54" t="s">
        <v>892</v>
      </c>
      <c r="F30" s="43" t="s">
        <v>838</v>
      </c>
      <c r="G30" s="24" t="s">
        <v>850</v>
      </c>
      <c r="H30" s="43" t="s">
        <v>840</v>
      </c>
      <c r="I30" s="43" t="s">
        <v>834</v>
      </c>
      <c r="J30" s="54" t="s">
        <v>883</v>
      </c>
    </row>
    <row r="31" ht="33.75" spans="1:10">
      <c r="A31" s="23"/>
      <c r="B31" s="23"/>
      <c r="C31" s="23" t="s">
        <v>847</v>
      </c>
      <c r="D31" s="53" t="s">
        <v>848</v>
      </c>
      <c r="E31" s="54" t="s">
        <v>893</v>
      </c>
      <c r="F31" s="43" t="s">
        <v>838</v>
      </c>
      <c r="G31" s="24" t="s">
        <v>850</v>
      </c>
      <c r="H31" s="43" t="s">
        <v>840</v>
      </c>
      <c r="I31" s="43" t="s">
        <v>834</v>
      </c>
      <c r="J31" s="54" t="s">
        <v>885</v>
      </c>
    </row>
    <row r="32" ht="90" spans="1:10">
      <c r="A32" s="25" t="s">
        <v>586</v>
      </c>
      <c r="B32" s="23" t="s">
        <v>894</v>
      </c>
      <c r="C32" s="23"/>
      <c r="D32" s="23"/>
      <c r="E32" s="23"/>
      <c r="F32" s="23"/>
      <c r="G32" s="23"/>
      <c r="H32" s="23"/>
      <c r="I32" s="23"/>
      <c r="J32" s="23"/>
    </row>
    <row r="33" spans="1:10">
      <c r="A33" s="23"/>
      <c r="B33" s="23"/>
      <c r="C33" s="23" t="s">
        <v>829</v>
      </c>
      <c r="D33" s="53" t="s">
        <v>830</v>
      </c>
      <c r="E33" s="54" t="s">
        <v>895</v>
      </c>
      <c r="F33" s="43" t="s">
        <v>838</v>
      </c>
      <c r="G33" s="24" t="s">
        <v>896</v>
      </c>
      <c r="H33" s="43" t="s">
        <v>833</v>
      </c>
      <c r="I33" s="43" t="s">
        <v>834</v>
      </c>
      <c r="J33" s="54" t="s">
        <v>897</v>
      </c>
    </row>
    <row r="34" ht="33.75" spans="1:10">
      <c r="A34" s="23"/>
      <c r="B34" s="23"/>
      <c r="C34" s="23" t="s">
        <v>829</v>
      </c>
      <c r="D34" s="53" t="s">
        <v>877</v>
      </c>
      <c r="E34" s="54" t="s">
        <v>898</v>
      </c>
      <c r="F34" s="43" t="s">
        <v>838</v>
      </c>
      <c r="G34" s="24" t="s">
        <v>850</v>
      </c>
      <c r="H34" s="43" t="s">
        <v>840</v>
      </c>
      <c r="I34" s="43" t="s">
        <v>834</v>
      </c>
      <c r="J34" s="54" t="s">
        <v>899</v>
      </c>
    </row>
    <row r="35" ht="45" spans="1:10">
      <c r="A35" s="23"/>
      <c r="B35" s="23"/>
      <c r="C35" s="23" t="s">
        <v>829</v>
      </c>
      <c r="D35" s="53" t="s">
        <v>836</v>
      </c>
      <c r="E35" s="54" t="s">
        <v>900</v>
      </c>
      <c r="F35" s="43" t="s">
        <v>860</v>
      </c>
      <c r="G35" s="24" t="s">
        <v>901</v>
      </c>
      <c r="H35" s="43" t="s">
        <v>840</v>
      </c>
      <c r="I35" s="43" t="s">
        <v>834</v>
      </c>
      <c r="J35" s="54" t="s">
        <v>902</v>
      </c>
    </row>
    <row r="36" ht="33.75" spans="1:10">
      <c r="A36" s="23"/>
      <c r="B36" s="23"/>
      <c r="C36" s="23" t="s">
        <v>842</v>
      </c>
      <c r="D36" s="53" t="s">
        <v>843</v>
      </c>
      <c r="E36" s="54" t="s">
        <v>903</v>
      </c>
      <c r="F36" s="43" t="s">
        <v>838</v>
      </c>
      <c r="G36" s="24" t="s">
        <v>119</v>
      </c>
      <c r="H36" s="43" t="s">
        <v>840</v>
      </c>
      <c r="I36" s="43" t="s">
        <v>834</v>
      </c>
      <c r="J36" s="54" t="s">
        <v>904</v>
      </c>
    </row>
    <row r="37" ht="33.75" spans="1:10">
      <c r="A37" s="23"/>
      <c r="B37" s="23"/>
      <c r="C37" s="23" t="s">
        <v>847</v>
      </c>
      <c r="D37" s="53" t="s">
        <v>848</v>
      </c>
      <c r="E37" s="54" t="s">
        <v>905</v>
      </c>
      <c r="F37" s="43" t="s">
        <v>838</v>
      </c>
      <c r="G37" s="24" t="s">
        <v>862</v>
      </c>
      <c r="H37" s="43" t="s">
        <v>840</v>
      </c>
      <c r="I37" s="43" t="s">
        <v>834</v>
      </c>
      <c r="J37" s="54" t="s">
        <v>906</v>
      </c>
    </row>
    <row r="38" ht="123.75" spans="1:10">
      <c r="A38" s="25" t="s">
        <v>581</v>
      </c>
      <c r="B38" s="23" t="s">
        <v>907</v>
      </c>
      <c r="C38" s="23"/>
      <c r="D38" s="23"/>
      <c r="E38" s="23"/>
      <c r="F38" s="23"/>
      <c r="G38" s="23"/>
      <c r="H38" s="23"/>
      <c r="I38" s="23"/>
      <c r="J38" s="23"/>
    </row>
    <row r="39" ht="22.5" spans="1:10">
      <c r="A39" s="23"/>
      <c r="B39" s="23"/>
      <c r="C39" s="23" t="s">
        <v>829</v>
      </c>
      <c r="D39" s="53" t="s">
        <v>830</v>
      </c>
      <c r="E39" s="54" t="s">
        <v>908</v>
      </c>
      <c r="F39" s="43" t="s">
        <v>838</v>
      </c>
      <c r="G39" s="24" t="s">
        <v>909</v>
      </c>
      <c r="H39" s="43" t="s">
        <v>833</v>
      </c>
      <c r="I39" s="43" t="s">
        <v>834</v>
      </c>
      <c r="J39" s="54" t="s">
        <v>910</v>
      </c>
    </row>
    <row r="40" ht="45" spans="1:10">
      <c r="A40" s="23"/>
      <c r="B40" s="23"/>
      <c r="C40" s="23" t="s">
        <v>829</v>
      </c>
      <c r="D40" s="53" t="s">
        <v>877</v>
      </c>
      <c r="E40" s="54" t="s">
        <v>911</v>
      </c>
      <c r="F40" s="43" t="s">
        <v>838</v>
      </c>
      <c r="G40" s="24" t="s">
        <v>862</v>
      </c>
      <c r="H40" s="43" t="s">
        <v>840</v>
      </c>
      <c r="I40" s="43" t="s">
        <v>834</v>
      </c>
      <c r="J40" s="54" t="s">
        <v>912</v>
      </c>
    </row>
    <row r="41" ht="56.25" spans="1:10">
      <c r="A41" s="23"/>
      <c r="B41" s="23"/>
      <c r="C41" s="23" t="s">
        <v>829</v>
      </c>
      <c r="D41" s="53" t="s">
        <v>836</v>
      </c>
      <c r="E41" s="54" t="s">
        <v>913</v>
      </c>
      <c r="F41" s="43" t="s">
        <v>860</v>
      </c>
      <c r="G41" s="24" t="s">
        <v>901</v>
      </c>
      <c r="H41" s="43" t="s">
        <v>840</v>
      </c>
      <c r="I41" s="43" t="s">
        <v>834</v>
      </c>
      <c r="J41" s="54" t="s">
        <v>914</v>
      </c>
    </row>
    <row r="42" ht="45" spans="1:10">
      <c r="A42" s="23"/>
      <c r="B42" s="23"/>
      <c r="C42" s="23" t="s">
        <v>842</v>
      </c>
      <c r="D42" s="53" t="s">
        <v>843</v>
      </c>
      <c r="E42" s="54" t="s">
        <v>915</v>
      </c>
      <c r="F42" s="43" t="s">
        <v>838</v>
      </c>
      <c r="G42" s="24" t="s">
        <v>862</v>
      </c>
      <c r="H42" s="43" t="s">
        <v>840</v>
      </c>
      <c r="I42" s="43" t="s">
        <v>834</v>
      </c>
      <c r="J42" s="54" t="s">
        <v>916</v>
      </c>
    </row>
    <row r="43" ht="45" spans="1:10">
      <c r="A43" s="23"/>
      <c r="B43" s="23"/>
      <c r="C43" s="23" t="s">
        <v>847</v>
      </c>
      <c r="D43" s="53" t="s">
        <v>848</v>
      </c>
      <c r="E43" s="54" t="s">
        <v>917</v>
      </c>
      <c r="F43" s="43" t="s">
        <v>838</v>
      </c>
      <c r="G43" s="24" t="s">
        <v>918</v>
      </c>
      <c r="H43" s="43" t="s">
        <v>840</v>
      </c>
      <c r="I43" s="43" t="s">
        <v>834</v>
      </c>
      <c r="J43" s="54" t="s">
        <v>919</v>
      </c>
    </row>
    <row r="44" ht="78.75" spans="1:10">
      <c r="A44" s="25" t="s">
        <v>592</v>
      </c>
      <c r="B44" s="23" t="s">
        <v>920</v>
      </c>
      <c r="C44" s="23"/>
      <c r="D44" s="23"/>
      <c r="E44" s="23"/>
      <c r="F44" s="23"/>
      <c r="G44" s="23"/>
      <c r="H44" s="23"/>
      <c r="I44" s="23"/>
      <c r="J44" s="23"/>
    </row>
    <row r="45" spans="1:10">
      <c r="A45" s="23"/>
      <c r="B45" s="23"/>
      <c r="C45" s="23" t="s">
        <v>829</v>
      </c>
      <c r="D45" s="53" t="s">
        <v>830</v>
      </c>
      <c r="E45" s="54" t="s">
        <v>908</v>
      </c>
      <c r="F45" s="43" t="s">
        <v>838</v>
      </c>
      <c r="G45" s="24" t="s">
        <v>921</v>
      </c>
      <c r="H45" s="43" t="s">
        <v>833</v>
      </c>
      <c r="I45" s="43" t="s">
        <v>834</v>
      </c>
      <c r="J45" s="54" t="s">
        <v>835</v>
      </c>
    </row>
    <row r="46" ht="33.75" spans="1:10">
      <c r="A46" s="23"/>
      <c r="B46" s="23"/>
      <c r="C46" s="23" t="s">
        <v>829</v>
      </c>
      <c r="D46" s="53" t="s">
        <v>877</v>
      </c>
      <c r="E46" s="54" t="s">
        <v>922</v>
      </c>
      <c r="F46" s="43" t="s">
        <v>860</v>
      </c>
      <c r="G46" s="24" t="s">
        <v>901</v>
      </c>
      <c r="H46" s="43" t="s">
        <v>840</v>
      </c>
      <c r="I46" s="43" t="s">
        <v>834</v>
      </c>
      <c r="J46" s="54" t="s">
        <v>923</v>
      </c>
    </row>
    <row r="47" ht="22.5" spans="1:10">
      <c r="A47" s="23"/>
      <c r="B47" s="23"/>
      <c r="C47" s="23" t="s">
        <v>829</v>
      </c>
      <c r="D47" s="53" t="s">
        <v>836</v>
      </c>
      <c r="E47" s="54" t="s">
        <v>924</v>
      </c>
      <c r="F47" s="43" t="s">
        <v>838</v>
      </c>
      <c r="G47" s="24" t="s">
        <v>862</v>
      </c>
      <c r="H47" s="43" t="s">
        <v>840</v>
      </c>
      <c r="I47" s="43" t="s">
        <v>834</v>
      </c>
      <c r="J47" s="54" t="s">
        <v>881</v>
      </c>
    </row>
    <row r="48" ht="33.75" spans="1:10">
      <c r="A48" s="23"/>
      <c r="B48" s="23"/>
      <c r="C48" s="23" t="s">
        <v>842</v>
      </c>
      <c r="D48" s="53" t="s">
        <v>843</v>
      </c>
      <c r="E48" s="54" t="s">
        <v>925</v>
      </c>
      <c r="F48" s="43" t="s">
        <v>838</v>
      </c>
      <c r="G48" s="24" t="s">
        <v>850</v>
      </c>
      <c r="H48" s="43" t="s">
        <v>840</v>
      </c>
      <c r="I48" s="43" t="s">
        <v>834</v>
      </c>
      <c r="J48" s="54" t="s">
        <v>926</v>
      </c>
    </row>
    <row r="49" ht="33.75" spans="1:10">
      <c r="A49" s="23"/>
      <c r="B49" s="23"/>
      <c r="C49" s="23" t="s">
        <v>847</v>
      </c>
      <c r="D49" s="53" t="s">
        <v>848</v>
      </c>
      <c r="E49" s="54" t="s">
        <v>927</v>
      </c>
      <c r="F49" s="43" t="s">
        <v>838</v>
      </c>
      <c r="G49" s="24" t="s">
        <v>850</v>
      </c>
      <c r="H49" s="43" t="s">
        <v>840</v>
      </c>
      <c r="I49" s="43" t="s">
        <v>834</v>
      </c>
      <c r="J49" s="54" t="s">
        <v>928</v>
      </c>
    </row>
    <row r="50" ht="78.75" spans="1:10">
      <c r="A50" s="25" t="s">
        <v>594</v>
      </c>
      <c r="B50" s="23" t="s">
        <v>929</v>
      </c>
      <c r="C50" s="23"/>
      <c r="D50" s="23"/>
      <c r="E50" s="23"/>
      <c r="F50" s="23"/>
      <c r="G50" s="23"/>
      <c r="H50" s="23"/>
      <c r="I50" s="23"/>
      <c r="J50" s="23"/>
    </row>
    <row r="51" spans="1:10">
      <c r="A51" s="23"/>
      <c r="B51" s="23"/>
      <c r="C51" s="23" t="s">
        <v>829</v>
      </c>
      <c r="D51" s="53" t="s">
        <v>830</v>
      </c>
      <c r="E51" s="54" t="s">
        <v>930</v>
      </c>
      <c r="F51" s="43" t="s">
        <v>838</v>
      </c>
      <c r="G51" s="24" t="s">
        <v>931</v>
      </c>
      <c r="H51" s="43" t="s">
        <v>833</v>
      </c>
      <c r="I51" s="43" t="s">
        <v>834</v>
      </c>
      <c r="J51" s="54" t="s">
        <v>871</v>
      </c>
    </row>
    <row r="52" ht="33.75" spans="1:10">
      <c r="A52" s="23"/>
      <c r="B52" s="23"/>
      <c r="C52" s="23" t="s">
        <v>829</v>
      </c>
      <c r="D52" s="53" t="s">
        <v>877</v>
      </c>
      <c r="E52" s="54" t="s">
        <v>932</v>
      </c>
      <c r="F52" s="43" t="s">
        <v>838</v>
      </c>
      <c r="G52" s="24" t="s">
        <v>839</v>
      </c>
      <c r="H52" s="43" t="s">
        <v>840</v>
      </c>
      <c r="I52" s="43" t="s">
        <v>834</v>
      </c>
      <c r="J52" s="54" t="s">
        <v>933</v>
      </c>
    </row>
    <row r="53" ht="45" spans="1:10">
      <c r="A53" s="23"/>
      <c r="B53" s="23"/>
      <c r="C53" s="23" t="s">
        <v>829</v>
      </c>
      <c r="D53" s="53" t="s">
        <v>836</v>
      </c>
      <c r="E53" s="54" t="s">
        <v>913</v>
      </c>
      <c r="F53" s="43" t="s">
        <v>860</v>
      </c>
      <c r="G53" s="24" t="s">
        <v>901</v>
      </c>
      <c r="H53" s="43" t="s">
        <v>840</v>
      </c>
      <c r="I53" s="43" t="s">
        <v>834</v>
      </c>
      <c r="J53" s="54" t="s">
        <v>934</v>
      </c>
    </row>
    <row r="54" ht="33.75" spans="1:10">
      <c r="A54" s="23"/>
      <c r="B54" s="23"/>
      <c r="C54" s="23" t="s">
        <v>842</v>
      </c>
      <c r="D54" s="53" t="s">
        <v>843</v>
      </c>
      <c r="E54" s="54" t="s">
        <v>935</v>
      </c>
      <c r="F54" s="43" t="s">
        <v>838</v>
      </c>
      <c r="G54" s="24" t="s">
        <v>862</v>
      </c>
      <c r="H54" s="43" t="s">
        <v>840</v>
      </c>
      <c r="I54" s="43" t="s">
        <v>834</v>
      </c>
      <c r="J54" s="54" t="s">
        <v>936</v>
      </c>
    </row>
    <row r="55" ht="33.75" spans="1:10">
      <c r="A55" s="23"/>
      <c r="B55" s="23"/>
      <c r="C55" s="23" t="s">
        <v>847</v>
      </c>
      <c r="D55" s="53" t="s">
        <v>848</v>
      </c>
      <c r="E55" s="54" t="s">
        <v>917</v>
      </c>
      <c r="F55" s="43" t="s">
        <v>838</v>
      </c>
      <c r="G55" s="24" t="s">
        <v>918</v>
      </c>
      <c r="H55" s="43" t="s">
        <v>840</v>
      </c>
      <c r="I55" s="43" t="s">
        <v>834</v>
      </c>
      <c r="J55" s="54" t="s">
        <v>937</v>
      </c>
    </row>
    <row r="56" ht="78.75" spans="1:10">
      <c r="A56" s="25" t="s">
        <v>588</v>
      </c>
      <c r="B56" s="23" t="s">
        <v>938</v>
      </c>
      <c r="C56" s="23"/>
      <c r="D56" s="23"/>
      <c r="E56" s="23"/>
      <c r="F56" s="23"/>
      <c r="G56" s="23"/>
      <c r="H56" s="23"/>
      <c r="I56" s="23"/>
      <c r="J56" s="23"/>
    </row>
    <row r="57" spans="1:10">
      <c r="A57" s="23"/>
      <c r="B57" s="23"/>
      <c r="C57" s="23" t="s">
        <v>829</v>
      </c>
      <c r="D57" s="53" t="s">
        <v>830</v>
      </c>
      <c r="E57" s="54" t="s">
        <v>939</v>
      </c>
      <c r="F57" s="43" t="s">
        <v>838</v>
      </c>
      <c r="G57" s="24" t="s">
        <v>870</v>
      </c>
      <c r="H57" s="43" t="s">
        <v>833</v>
      </c>
      <c r="I57" s="43" t="s">
        <v>834</v>
      </c>
      <c r="J57" s="54" t="s">
        <v>940</v>
      </c>
    </row>
    <row r="58" ht="33.75" spans="1:10">
      <c r="A58" s="23"/>
      <c r="B58" s="23"/>
      <c r="C58" s="23" t="s">
        <v>829</v>
      </c>
      <c r="D58" s="53" t="s">
        <v>877</v>
      </c>
      <c r="E58" s="54" t="s">
        <v>941</v>
      </c>
      <c r="F58" s="43" t="s">
        <v>860</v>
      </c>
      <c r="G58" s="24" t="s">
        <v>901</v>
      </c>
      <c r="H58" s="43" t="s">
        <v>840</v>
      </c>
      <c r="I58" s="43" t="s">
        <v>834</v>
      </c>
      <c r="J58" s="54" t="s">
        <v>942</v>
      </c>
    </row>
    <row r="59" ht="45" spans="1:10">
      <c r="A59" s="23"/>
      <c r="B59" s="23"/>
      <c r="C59" s="23" t="s">
        <v>829</v>
      </c>
      <c r="D59" s="53" t="s">
        <v>836</v>
      </c>
      <c r="E59" s="54" t="s">
        <v>943</v>
      </c>
      <c r="F59" s="43" t="s">
        <v>838</v>
      </c>
      <c r="G59" s="24" t="s">
        <v>918</v>
      </c>
      <c r="H59" s="43" t="s">
        <v>840</v>
      </c>
      <c r="I59" s="43" t="s">
        <v>834</v>
      </c>
      <c r="J59" s="54" t="s">
        <v>944</v>
      </c>
    </row>
    <row r="60" ht="33.75" spans="1:10">
      <c r="A60" s="23"/>
      <c r="B60" s="23"/>
      <c r="C60" s="23" t="s">
        <v>842</v>
      </c>
      <c r="D60" s="53" t="s">
        <v>843</v>
      </c>
      <c r="E60" s="54" t="s">
        <v>945</v>
      </c>
      <c r="F60" s="43" t="s">
        <v>838</v>
      </c>
      <c r="G60" s="24" t="s">
        <v>946</v>
      </c>
      <c r="H60" s="43" t="s">
        <v>840</v>
      </c>
      <c r="I60" s="43" t="s">
        <v>834</v>
      </c>
      <c r="J60" s="54" t="s">
        <v>947</v>
      </c>
    </row>
    <row r="61" ht="33.75" spans="1:10">
      <c r="A61" s="23"/>
      <c r="B61" s="23"/>
      <c r="C61" s="23" t="s">
        <v>847</v>
      </c>
      <c r="D61" s="53" t="s">
        <v>848</v>
      </c>
      <c r="E61" s="54" t="s">
        <v>948</v>
      </c>
      <c r="F61" s="43" t="s">
        <v>838</v>
      </c>
      <c r="G61" s="24" t="s">
        <v>862</v>
      </c>
      <c r="H61" s="43" t="s">
        <v>840</v>
      </c>
      <c r="I61" s="43" t="s">
        <v>834</v>
      </c>
      <c r="J61" s="54" t="s">
        <v>949</v>
      </c>
    </row>
    <row r="62" spans="1:10">
      <c r="A62" s="23" t="s">
        <v>59</v>
      </c>
      <c r="B62" s="23"/>
      <c r="C62" s="23"/>
      <c r="D62" s="23"/>
      <c r="E62" s="23"/>
      <c r="F62" s="23"/>
      <c r="G62" s="23"/>
      <c r="H62" s="23"/>
      <c r="I62" s="23"/>
      <c r="J62" s="23"/>
    </row>
    <row r="63" ht="157.5" spans="1:10">
      <c r="A63" s="25" t="s">
        <v>602</v>
      </c>
      <c r="B63" s="23" t="s">
        <v>950</v>
      </c>
      <c r="C63" s="23"/>
      <c r="D63" s="23"/>
      <c r="E63" s="23"/>
      <c r="F63" s="23"/>
      <c r="G63" s="23"/>
      <c r="H63" s="23"/>
      <c r="I63" s="23"/>
      <c r="J63" s="23"/>
    </row>
    <row r="64" spans="1:10">
      <c r="A64" s="23"/>
      <c r="B64" s="23"/>
      <c r="C64" s="23" t="s">
        <v>829</v>
      </c>
      <c r="D64" s="53" t="s">
        <v>830</v>
      </c>
      <c r="E64" s="54" t="s">
        <v>859</v>
      </c>
      <c r="F64" s="43" t="s">
        <v>860</v>
      </c>
      <c r="G64" s="24" t="s">
        <v>951</v>
      </c>
      <c r="H64" s="43" t="s">
        <v>833</v>
      </c>
      <c r="I64" s="43" t="s">
        <v>834</v>
      </c>
      <c r="J64" s="54" t="s">
        <v>952</v>
      </c>
    </row>
    <row r="65" spans="1:10">
      <c r="A65" s="23"/>
      <c r="B65" s="23"/>
      <c r="C65" s="23" t="s">
        <v>829</v>
      </c>
      <c r="D65" s="53" t="s">
        <v>877</v>
      </c>
      <c r="E65" s="54" t="s">
        <v>953</v>
      </c>
      <c r="F65" s="43" t="s">
        <v>860</v>
      </c>
      <c r="G65" s="24" t="s">
        <v>954</v>
      </c>
      <c r="H65" s="43" t="s">
        <v>955</v>
      </c>
      <c r="I65" s="43" t="s">
        <v>834</v>
      </c>
      <c r="J65" s="54" t="s">
        <v>956</v>
      </c>
    </row>
    <row r="66" ht="45" spans="1:10">
      <c r="A66" s="23"/>
      <c r="B66" s="23"/>
      <c r="C66" s="23" t="s">
        <v>842</v>
      </c>
      <c r="D66" s="53" t="s">
        <v>843</v>
      </c>
      <c r="E66" s="54" t="s">
        <v>957</v>
      </c>
      <c r="F66" s="43" t="s">
        <v>860</v>
      </c>
      <c r="G66" s="24" t="s">
        <v>901</v>
      </c>
      <c r="H66" s="43" t="s">
        <v>840</v>
      </c>
      <c r="I66" s="43" t="s">
        <v>834</v>
      </c>
      <c r="J66" s="54" t="s">
        <v>958</v>
      </c>
    </row>
    <row r="67" ht="45" spans="1:10">
      <c r="A67" s="23"/>
      <c r="B67" s="23"/>
      <c r="C67" s="23" t="s">
        <v>842</v>
      </c>
      <c r="D67" s="53" t="s">
        <v>843</v>
      </c>
      <c r="E67" s="54" t="s">
        <v>959</v>
      </c>
      <c r="F67" s="43" t="s">
        <v>838</v>
      </c>
      <c r="G67" s="24" t="s">
        <v>850</v>
      </c>
      <c r="H67" s="43" t="s">
        <v>840</v>
      </c>
      <c r="I67" s="43" t="s">
        <v>834</v>
      </c>
      <c r="J67" s="54" t="s">
        <v>960</v>
      </c>
    </row>
    <row r="68" ht="33.75" spans="1:10">
      <c r="A68" s="23"/>
      <c r="B68" s="23"/>
      <c r="C68" s="23" t="s">
        <v>847</v>
      </c>
      <c r="D68" s="53" t="s">
        <v>848</v>
      </c>
      <c r="E68" s="54" t="s">
        <v>961</v>
      </c>
      <c r="F68" s="43" t="s">
        <v>838</v>
      </c>
      <c r="G68" s="24" t="s">
        <v>850</v>
      </c>
      <c r="H68" s="43" t="s">
        <v>840</v>
      </c>
      <c r="I68" s="43" t="s">
        <v>834</v>
      </c>
      <c r="J68" s="54" t="s">
        <v>928</v>
      </c>
    </row>
    <row r="69" ht="67.5" spans="1:10">
      <c r="A69" s="25" t="s">
        <v>576</v>
      </c>
      <c r="B69" s="23" t="s">
        <v>962</v>
      </c>
      <c r="C69" s="23"/>
      <c r="D69" s="23"/>
      <c r="E69" s="23"/>
      <c r="F69" s="23"/>
      <c r="G69" s="23"/>
      <c r="H69" s="23"/>
      <c r="I69" s="23"/>
      <c r="J69" s="23"/>
    </row>
    <row r="70" ht="22.5" spans="1:10">
      <c r="A70" s="23"/>
      <c r="B70" s="23"/>
      <c r="C70" s="23" t="s">
        <v>829</v>
      </c>
      <c r="D70" s="53" t="s">
        <v>830</v>
      </c>
      <c r="E70" s="54" t="s">
        <v>873</v>
      </c>
      <c r="F70" s="43" t="s">
        <v>860</v>
      </c>
      <c r="G70" s="24" t="s">
        <v>46</v>
      </c>
      <c r="H70" s="43" t="s">
        <v>875</v>
      </c>
      <c r="I70" s="43" t="s">
        <v>834</v>
      </c>
      <c r="J70" s="54" t="s">
        <v>963</v>
      </c>
    </row>
    <row r="71" ht="33.75" spans="1:10">
      <c r="A71" s="23"/>
      <c r="B71" s="23"/>
      <c r="C71" s="23" t="s">
        <v>829</v>
      </c>
      <c r="D71" s="53" t="s">
        <v>877</v>
      </c>
      <c r="E71" s="54" t="s">
        <v>964</v>
      </c>
      <c r="F71" s="43" t="s">
        <v>838</v>
      </c>
      <c r="G71" s="24" t="s">
        <v>862</v>
      </c>
      <c r="H71" s="43" t="s">
        <v>840</v>
      </c>
      <c r="I71" s="43" t="s">
        <v>834</v>
      </c>
      <c r="J71" s="54" t="s">
        <v>923</v>
      </c>
    </row>
    <row r="72" ht="33.75" spans="1:10">
      <c r="A72" s="23"/>
      <c r="B72" s="23"/>
      <c r="C72" s="23" t="s">
        <v>829</v>
      </c>
      <c r="D72" s="53" t="s">
        <v>836</v>
      </c>
      <c r="E72" s="54" t="s">
        <v>965</v>
      </c>
      <c r="F72" s="43" t="s">
        <v>860</v>
      </c>
      <c r="G72" s="24" t="s">
        <v>918</v>
      </c>
      <c r="H72" s="43" t="s">
        <v>840</v>
      </c>
      <c r="I72" s="43" t="s">
        <v>834</v>
      </c>
      <c r="J72" s="54" t="s">
        <v>966</v>
      </c>
    </row>
    <row r="73" ht="33.75" spans="1:10">
      <c r="A73" s="23"/>
      <c r="B73" s="23"/>
      <c r="C73" s="23" t="s">
        <v>842</v>
      </c>
      <c r="D73" s="53" t="s">
        <v>843</v>
      </c>
      <c r="E73" s="54" t="s">
        <v>925</v>
      </c>
      <c r="F73" s="43" t="s">
        <v>838</v>
      </c>
      <c r="G73" s="24" t="s">
        <v>862</v>
      </c>
      <c r="H73" s="43" t="s">
        <v>840</v>
      </c>
      <c r="I73" s="43" t="s">
        <v>834</v>
      </c>
      <c r="J73" s="54" t="s">
        <v>926</v>
      </c>
    </row>
    <row r="74" spans="1:10">
      <c r="A74" s="23"/>
      <c r="B74" s="23"/>
      <c r="C74" s="23" t="s">
        <v>847</v>
      </c>
      <c r="D74" s="53" t="s">
        <v>848</v>
      </c>
      <c r="E74" s="54" t="s">
        <v>967</v>
      </c>
      <c r="F74" s="43" t="s">
        <v>838</v>
      </c>
      <c r="G74" s="24" t="s">
        <v>862</v>
      </c>
      <c r="H74" s="43" t="s">
        <v>840</v>
      </c>
      <c r="I74" s="43" t="s">
        <v>834</v>
      </c>
      <c r="J74" s="54" t="s">
        <v>968</v>
      </c>
    </row>
    <row r="75" ht="78.75" spans="1:10">
      <c r="A75" s="25" t="s">
        <v>581</v>
      </c>
      <c r="B75" s="23" t="s">
        <v>969</v>
      </c>
      <c r="C75" s="23"/>
      <c r="D75" s="23"/>
      <c r="E75" s="23"/>
      <c r="F75" s="23"/>
      <c r="G75" s="23"/>
      <c r="H75" s="23"/>
      <c r="I75" s="23"/>
      <c r="J75" s="23"/>
    </row>
    <row r="76" spans="1:10">
      <c r="A76" s="23"/>
      <c r="B76" s="23"/>
      <c r="C76" s="23" t="s">
        <v>829</v>
      </c>
      <c r="D76" s="53" t="s">
        <v>830</v>
      </c>
      <c r="E76" s="54" t="s">
        <v>859</v>
      </c>
      <c r="F76" s="43" t="s">
        <v>860</v>
      </c>
      <c r="G76" s="24" t="s">
        <v>970</v>
      </c>
      <c r="H76" s="43" t="s">
        <v>833</v>
      </c>
      <c r="I76" s="43" t="s">
        <v>834</v>
      </c>
      <c r="J76" s="54" t="s">
        <v>871</v>
      </c>
    </row>
    <row r="77" ht="33.75" spans="1:10">
      <c r="A77" s="23"/>
      <c r="B77" s="23"/>
      <c r="C77" s="23" t="s">
        <v>829</v>
      </c>
      <c r="D77" s="53" t="s">
        <v>830</v>
      </c>
      <c r="E77" s="54" t="s">
        <v>971</v>
      </c>
      <c r="F77" s="43" t="s">
        <v>838</v>
      </c>
      <c r="G77" s="24" t="s">
        <v>901</v>
      </c>
      <c r="H77" s="43" t="s">
        <v>972</v>
      </c>
      <c r="I77" s="43" t="s">
        <v>834</v>
      </c>
      <c r="J77" s="54" t="s">
        <v>973</v>
      </c>
    </row>
    <row r="78" ht="33.75" spans="1:10">
      <c r="A78" s="23"/>
      <c r="B78" s="23"/>
      <c r="C78" s="23" t="s">
        <v>829</v>
      </c>
      <c r="D78" s="53" t="s">
        <v>877</v>
      </c>
      <c r="E78" s="54" t="s">
        <v>922</v>
      </c>
      <c r="F78" s="43" t="s">
        <v>860</v>
      </c>
      <c r="G78" s="24" t="s">
        <v>918</v>
      </c>
      <c r="H78" s="43" t="s">
        <v>840</v>
      </c>
      <c r="I78" s="43" t="s">
        <v>834</v>
      </c>
      <c r="J78" s="54" t="s">
        <v>923</v>
      </c>
    </row>
    <row r="79" ht="22.5" spans="1:10">
      <c r="A79" s="23"/>
      <c r="B79" s="23"/>
      <c r="C79" s="23" t="s">
        <v>829</v>
      </c>
      <c r="D79" s="53" t="s">
        <v>877</v>
      </c>
      <c r="E79" s="54" t="s">
        <v>932</v>
      </c>
      <c r="F79" s="43" t="s">
        <v>838</v>
      </c>
      <c r="G79" s="24" t="s">
        <v>918</v>
      </c>
      <c r="H79" s="43" t="s">
        <v>840</v>
      </c>
      <c r="I79" s="43" t="s">
        <v>834</v>
      </c>
      <c r="J79" s="54" t="s">
        <v>974</v>
      </c>
    </row>
    <row r="80" ht="33.75" spans="1:10">
      <c r="A80" s="23"/>
      <c r="B80" s="23"/>
      <c r="C80" s="23" t="s">
        <v>842</v>
      </c>
      <c r="D80" s="53" t="s">
        <v>843</v>
      </c>
      <c r="E80" s="54" t="s">
        <v>975</v>
      </c>
      <c r="F80" s="43" t="s">
        <v>860</v>
      </c>
      <c r="G80" s="24" t="s">
        <v>901</v>
      </c>
      <c r="H80" s="43" t="s">
        <v>840</v>
      </c>
      <c r="I80" s="43" t="s">
        <v>834</v>
      </c>
      <c r="J80" s="54" t="s">
        <v>976</v>
      </c>
    </row>
    <row r="81" ht="33.75" spans="1:10">
      <c r="A81" s="23"/>
      <c r="B81" s="23"/>
      <c r="C81" s="23" t="s">
        <v>847</v>
      </c>
      <c r="D81" s="53" t="s">
        <v>848</v>
      </c>
      <c r="E81" s="54" t="s">
        <v>967</v>
      </c>
      <c r="F81" s="43" t="s">
        <v>838</v>
      </c>
      <c r="G81" s="24" t="s">
        <v>918</v>
      </c>
      <c r="H81" s="43" t="s">
        <v>840</v>
      </c>
      <c r="I81" s="43" t="s">
        <v>834</v>
      </c>
      <c r="J81" s="54" t="s">
        <v>937</v>
      </c>
    </row>
    <row r="82" ht="33.75" spans="1:10">
      <c r="A82" s="25" t="s">
        <v>600</v>
      </c>
      <c r="B82" s="23" t="s">
        <v>977</v>
      </c>
      <c r="C82" s="23"/>
      <c r="D82" s="23"/>
      <c r="E82" s="23"/>
      <c r="F82" s="23"/>
      <c r="G82" s="23"/>
      <c r="H82" s="23"/>
      <c r="I82" s="23"/>
      <c r="J82" s="23"/>
    </row>
    <row r="83" ht="33.75" spans="1:10">
      <c r="A83" s="23"/>
      <c r="B83" s="23"/>
      <c r="C83" s="23" t="s">
        <v>829</v>
      </c>
      <c r="D83" s="53" t="s">
        <v>877</v>
      </c>
      <c r="E83" s="54" t="s">
        <v>978</v>
      </c>
      <c r="F83" s="43" t="s">
        <v>860</v>
      </c>
      <c r="G83" s="24" t="s">
        <v>901</v>
      </c>
      <c r="H83" s="43" t="s">
        <v>840</v>
      </c>
      <c r="I83" s="43" t="s">
        <v>834</v>
      </c>
      <c r="J83" s="54" t="s">
        <v>979</v>
      </c>
    </row>
    <row r="84" ht="22.5" spans="1:10">
      <c r="A84" s="23"/>
      <c r="B84" s="23"/>
      <c r="C84" s="23" t="s">
        <v>829</v>
      </c>
      <c r="D84" s="53" t="s">
        <v>836</v>
      </c>
      <c r="E84" s="54" t="s">
        <v>891</v>
      </c>
      <c r="F84" s="43" t="s">
        <v>838</v>
      </c>
      <c r="G84" s="24" t="s">
        <v>918</v>
      </c>
      <c r="H84" s="43" t="s">
        <v>840</v>
      </c>
      <c r="I84" s="43" t="s">
        <v>834</v>
      </c>
      <c r="J84" s="54" t="s">
        <v>881</v>
      </c>
    </row>
    <row r="85" ht="45" spans="1:10">
      <c r="A85" s="23"/>
      <c r="B85" s="23"/>
      <c r="C85" s="23" t="s">
        <v>842</v>
      </c>
      <c r="D85" s="53" t="s">
        <v>843</v>
      </c>
      <c r="E85" s="54" t="s">
        <v>892</v>
      </c>
      <c r="F85" s="43" t="s">
        <v>838</v>
      </c>
      <c r="G85" s="24" t="s">
        <v>850</v>
      </c>
      <c r="H85" s="43" t="s">
        <v>840</v>
      </c>
      <c r="I85" s="43" t="s">
        <v>834</v>
      </c>
      <c r="J85" s="54" t="s">
        <v>883</v>
      </c>
    </row>
    <row r="86" ht="33.75" spans="1:10">
      <c r="A86" s="23"/>
      <c r="B86" s="23"/>
      <c r="C86" s="23" t="s">
        <v>842</v>
      </c>
      <c r="D86" s="53" t="s">
        <v>843</v>
      </c>
      <c r="E86" s="54" t="s">
        <v>980</v>
      </c>
      <c r="F86" s="43" t="s">
        <v>838</v>
      </c>
      <c r="G86" s="24" t="s">
        <v>862</v>
      </c>
      <c r="H86" s="43" t="s">
        <v>840</v>
      </c>
      <c r="I86" s="43" t="s">
        <v>834</v>
      </c>
      <c r="J86" s="54" t="s">
        <v>981</v>
      </c>
    </row>
    <row r="87" ht="33.75" spans="1:10">
      <c r="A87" s="23"/>
      <c r="B87" s="23"/>
      <c r="C87" s="23" t="s">
        <v>847</v>
      </c>
      <c r="D87" s="53" t="s">
        <v>848</v>
      </c>
      <c r="E87" s="54" t="s">
        <v>982</v>
      </c>
      <c r="F87" s="43" t="s">
        <v>838</v>
      </c>
      <c r="G87" s="24" t="s">
        <v>862</v>
      </c>
      <c r="H87" s="43" t="s">
        <v>840</v>
      </c>
      <c r="I87" s="43" t="s">
        <v>834</v>
      </c>
      <c r="J87" s="54" t="s">
        <v>885</v>
      </c>
    </row>
    <row r="88" ht="146.25" spans="1:10">
      <c r="A88" s="25" t="s">
        <v>594</v>
      </c>
      <c r="B88" s="23" t="s">
        <v>983</v>
      </c>
      <c r="C88" s="23"/>
      <c r="D88" s="23"/>
      <c r="E88" s="23"/>
      <c r="F88" s="23"/>
      <c r="G88" s="23"/>
      <c r="H88" s="23"/>
      <c r="I88" s="23"/>
      <c r="J88" s="23"/>
    </row>
    <row r="89" spans="1:10">
      <c r="A89" s="23"/>
      <c r="B89" s="23"/>
      <c r="C89" s="23" t="s">
        <v>829</v>
      </c>
      <c r="D89" s="53" t="s">
        <v>830</v>
      </c>
      <c r="E89" s="54" t="s">
        <v>984</v>
      </c>
      <c r="F89" s="43" t="s">
        <v>860</v>
      </c>
      <c r="G89" s="24" t="s">
        <v>985</v>
      </c>
      <c r="H89" s="43" t="s">
        <v>833</v>
      </c>
      <c r="I89" s="43" t="s">
        <v>834</v>
      </c>
      <c r="J89" s="54" t="s">
        <v>986</v>
      </c>
    </row>
    <row r="90" ht="33.75" spans="1:10">
      <c r="A90" s="23"/>
      <c r="B90" s="23"/>
      <c r="C90" s="23" t="s">
        <v>829</v>
      </c>
      <c r="D90" s="53" t="s">
        <v>877</v>
      </c>
      <c r="E90" s="54" t="s">
        <v>922</v>
      </c>
      <c r="F90" s="43" t="s">
        <v>860</v>
      </c>
      <c r="G90" s="24" t="s">
        <v>901</v>
      </c>
      <c r="H90" s="43" t="s">
        <v>840</v>
      </c>
      <c r="I90" s="43" t="s">
        <v>834</v>
      </c>
      <c r="J90" s="54" t="s">
        <v>987</v>
      </c>
    </row>
    <row r="91" ht="33.75" spans="1:10">
      <c r="A91" s="23"/>
      <c r="B91" s="23"/>
      <c r="C91" s="23" t="s">
        <v>829</v>
      </c>
      <c r="D91" s="53" t="s">
        <v>836</v>
      </c>
      <c r="E91" s="54" t="s">
        <v>988</v>
      </c>
      <c r="F91" s="43" t="s">
        <v>860</v>
      </c>
      <c r="G91" s="24" t="s">
        <v>901</v>
      </c>
      <c r="H91" s="43" t="s">
        <v>840</v>
      </c>
      <c r="I91" s="43" t="s">
        <v>834</v>
      </c>
      <c r="J91" s="54" t="s">
        <v>989</v>
      </c>
    </row>
    <row r="92" ht="33.75" spans="1:10">
      <c r="A92" s="23"/>
      <c r="B92" s="23"/>
      <c r="C92" s="23" t="s">
        <v>842</v>
      </c>
      <c r="D92" s="53" t="s">
        <v>843</v>
      </c>
      <c r="E92" s="54" t="s">
        <v>925</v>
      </c>
      <c r="F92" s="43" t="s">
        <v>838</v>
      </c>
      <c r="G92" s="24" t="s">
        <v>862</v>
      </c>
      <c r="H92" s="43" t="s">
        <v>840</v>
      </c>
      <c r="I92" s="43" t="s">
        <v>834</v>
      </c>
      <c r="J92" s="54" t="s">
        <v>926</v>
      </c>
    </row>
    <row r="93" ht="33.75" spans="1:10">
      <c r="A93" s="23"/>
      <c r="B93" s="23"/>
      <c r="C93" s="23" t="s">
        <v>847</v>
      </c>
      <c r="D93" s="53" t="s">
        <v>848</v>
      </c>
      <c r="E93" s="54" t="s">
        <v>967</v>
      </c>
      <c r="F93" s="43" t="s">
        <v>838</v>
      </c>
      <c r="G93" s="24" t="s">
        <v>918</v>
      </c>
      <c r="H93" s="43" t="s">
        <v>840</v>
      </c>
      <c r="I93" s="43" t="s">
        <v>834</v>
      </c>
      <c r="J93" s="54" t="s">
        <v>885</v>
      </c>
    </row>
    <row r="94" spans="1:10">
      <c r="A94" s="23" t="s">
        <v>61</v>
      </c>
      <c r="B94" s="23"/>
      <c r="C94" s="23"/>
      <c r="D94" s="23"/>
      <c r="E94" s="23"/>
      <c r="F94" s="23"/>
      <c r="G94" s="23"/>
      <c r="H94" s="23"/>
      <c r="I94" s="23"/>
      <c r="J94" s="23"/>
    </row>
    <row r="95" ht="67.5" spans="1:10">
      <c r="A95" s="25" t="s">
        <v>576</v>
      </c>
      <c r="B95" s="23" t="s">
        <v>990</v>
      </c>
      <c r="C95" s="23"/>
      <c r="D95" s="23"/>
      <c r="E95" s="23"/>
      <c r="F95" s="23"/>
      <c r="G95" s="23"/>
      <c r="H95" s="23"/>
      <c r="I95" s="23"/>
      <c r="J95" s="23"/>
    </row>
    <row r="96" ht="45" spans="1:10">
      <c r="A96" s="23"/>
      <c r="B96" s="23"/>
      <c r="C96" s="23" t="s">
        <v>829</v>
      </c>
      <c r="D96" s="53" t="s">
        <v>830</v>
      </c>
      <c r="E96" s="54" t="s">
        <v>991</v>
      </c>
      <c r="F96" s="43" t="s">
        <v>860</v>
      </c>
      <c r="G96" s="24" t="s">
        <v>901</v>
      </c>
      <c r="H96" s="43" t="s">
        <v>840</v>
      </c>
      <c r="I96" s="43" t="s">
        <v>834</v>
      </c>
      <c r="J96" s="54" t="s">
        <v>992</v>
      </c>
    </row>
    <row r="97" ht="33.75" spans="1:10">
      <c r="A97" s="23"/>
      <c r="B97" s="23"/>
      <c r="C97" s="23" t="s">
        <v>829</v>
      </c>
      <c r="D97" s="53" t="s">
        <v>877</v>
      </c>
      <c r="E97" s="54" t="s">
        <v>993</v>
      </c>
      <c r="F97" s="43" t="s">
        <v>838</v>
      </c>
      <c r="G97" s="24" t="s">
        <v>862</v>
      </c>
      <c r="H97" s="43" t="s">
        <v>840</v>
      </c>
      <c r="I97" s="43" t="s">
        <v>834</v>
      </c>
      <c r="J97" s="54" t="s">
        <v>994</v>
      </c>
    </row>
    <row r="98" ht="33.75" spans="1:10">
      <c r="A98" s="23"/>
      <c r="B98" s="23"/>
      <c r="C98" s="23" t="s">
        <v>829</v>
      </c>
      <c r="D98" s="53" t="s">
        <v>836</v>
      </c>
      <c r="E98" s="54" t="s">
        <v>995</v>
      </c>
      <c r="F98" s="43" t="s">
        <v>860</v>
      </c>
      <c r="G98" s="24" t="s">
        <v>901</v>
      </c>
      <c r="H98" s="43" t="s">
        <v>840</v>
      </c>
      <c r="I98" s="43" t="s">
        <v>834</v>
      </c>
      <c r="J98" s="54" t="s">
        <v>996</v>
      </c>
    </row>
    <row r="99" ht="45" spans="1:10">
      <c r="A99" s="23"/>
      <c r="B99" s="23"/>
      <c r="C99" s="23" t="s">
        <v>842</v>
      </c>
      <c r="D99" s="53" t="s">
        <v>843</v>
      </c>
      <c r="E99" s="54" t="s">
        <v>925</v>
      </c>
      <c r="F99" s="43" t="s">
        <v>838</v>
      </c>
      <c r="G99" s="24" t="s">
        <v>850</v>
      </c>
      <c r="H99" s="43" t="s">
        <v>840</v>
      </c>
      <c r="I99" s="43" t="s">
        <v>834</v>
      </c>
      <c r="J99" s="54" t="s">
        <v>997</v>
      </c>
    </row>
    <row r="100" ht="22.5" spans="1:10">
      <c r="A100" s="23"/>
      <c r="B100" s="23"/>
      <c r="C100" s="23" t="s">
        <v>842</v>
      </c>
      <c r="D100" s="53" t="s">
        <v>843</v>
      </c>
      <c r="E100" s="54" t="s">
        <v>998</v>
      </c>
      <c r="F100" s="43" t="s">
        <v>838</v>
      </c>
      <c r="G100" s="24" t="s">
        <v>850</v>
      </c>
      <c r="H100" s="43" t="s">
        <v>840</v>
      </c>
      <c r="I100" s="43" t="s">
        <v>834</v>
      </c>
      <c r="J100" s="54" t="s">
        <v>999</v>
      </c>
    </row>
    <row r="101" ht="22.5" spans="1:10">
      <c r="A101" s="23"/>
      <c r="B101" s="23"/>
      <c r="C101" s="23" t="s">
        <v>847</v>
      </c>
      <c r="D101" s="53" t="s">
        <v>848</v>
      </c>
      <c r="E101" s="54" t="s">
        <v>1000</v>
      </c>
      <c r="F101" s="43" t="s">
        <v>838</v>
      </c>
      <c r="G101" s="24" t="s">
        <v>862</v>
      </c>
      <c r="H101" s="43" t="s">
        <v>840</v>
      </c>
      <c r="I101" s="43" t="s">
        <v>834</v>
      </c>
      <c r="J101" s="54" t="s">
        <v>1001</v>
      </c>
    </row>
    <row r="102" ht="22.5" spans="1:10">
      <c r="A102" s="25" t="s">
        <v>606</v>
      </c>
      <c r="B102" s="23" t="s">
        <v>1002</v>
      </c>
      <c r="C102" s="23"/>
      <c r="D102" s="23"/>
      <c r="E102" s="23"/>
      <c r="F102" s="23"/>
      <c r="G102" s="23"/>
      <c r="H102" s="23"/>
      <c r="I102" s="23"/>
      <c r="J102" s="23"/>
    </row>
    <row r="103" spans="1:10">
      <c r="A103" s="23"/>
      <c r="B103" s="23"/>
      <c r="C103" s="23" t="s">
        <v>829</v>
      </c>
      <c r="D103" s="53" t="s">
        <v>830</v>
      </c>
      <c r="E103" s="54" t="s">
        <v>1003</v>
      </c>
      <c r="F103" s="43" t="s">
        <v>838</v>
      </c>
      <c r="G103" s="24" t="s">
        <v>119</v>
      </c>
      <c r="H103" s="43" t="s">
        <v>840</v>
      </c>
      <c r="I103" s="43" t="s">
        <v>834</v>
      </c>
      <c r="J103" s="54" t="s">
        <v>871</v>
      </c>
    </row>
    <row r="104" ht="33.75" spans="1:10">
      <c r="A104" s="23"/>
      <c r="B104" s="23"/>
      <c r="C104" s="23" t="s">
        <v>829</v>
      </c>
      <c r="D104" s="53" t="s">
        <v>877</v>
      </c>
      <c r="E104" s="54" t="s">
        <v>978</v>
      </c>
      <c r="F104" s="43" t="s">
        <v>860</v>
      </c>
      <c r="G104" s="24" t="s">
        <v>901</v>
      </c>
      <c r="H104" s="43" t="s">
        <v>840</v>
      </c>
      <c r="I104" s="43" t="s">
        <v>834</v>
      </c>
      <c r="J104" s="54" t="s">
        <v>979</v>
      </c>
    </row>
    <row r="105" ht="33.75" spans="1:10">
      <c r="A105" s="23"/>
      <c r="B105" s="23"/>
      <c r="C105" s="23" t="s">
        <v>829</v>
      </c>
      <c r="D105" s="53" t="s">
        <v>836</v>
      </c>
      <c r="E105" s="54" t="s">
        <v>965</v>
      </c>
      <c r="F105" s="43" t="s">
        <v>860</v>
      </c>
      <c r="G105" s="24" t="s">
        <v>901</v>
      </c>
      <c r="H105" s="43" t="s">
        <v>840</v>
      </c>
      <c r="I105" s="43" t="s">
        <v>834</v>
      </c>
      <c r="J105" s="54" t="s">
        <v>966</v>
      </c>
    </row>
    <row r="106" ht="33.75" spans="1:10">
      <c r="A106" s="23"/>
      <c r="B106" s="23"/>
      <c r="C106" s="23" t="s">
        <v>842</v>
      </c>
      <c r="D106" s="53" t="s">
        <v>843</v>
      </c>
      <c r="E106" s="54" t="s">
        <v>925</v>
      </c>
      <c r="F106" s="43" t="s">
        <v>838</v>
      </c>
      <c r="G106" s="24" t="s">
        <v>862</v>
      </c>
      <c r="H106" s="43" t="s">
        <v>840</v>
      </c>
      <c r="I106" s="43" t="s">
        <v>834</v>
      </c>
      <c r="J106" s="54" t="s">
        <v>926</v>
      </c>
    </row>
    <row r="107" spans="1:10">
      <c r="A107" s="23"/>
      <c r="B107" s="23"/>
      <c r="C107" s="23" t="s">
        <v>847</v>
      </c>
      <c r="D107" s="53" t="s">
        <v>848</v>
      </c>
      <c r="E107" s="54" t="s">
        <v>967</v>
      </c>
      <c r="F107" s="43" t="s">
        <v>838</v>
      </c>
      <c r="G107" s="24" t="s">
        <v>850</v>
      </c>
      <c r="H107" s="43" t="s">
        <v>840</v>
      </c>
      <c r="I107" s="43" t="s">
        <v>834</v>
      </c>
      <c r="J107" s="54" t="s">
        <v>968</v>
      </c>
    </row>
    <row r="108" ht="78.75" spans="1:10">
      <c r="A108" s="25" t="s">
        <v>616</v>
      </c>
      <c r="B108" s="23" t="s">
        <v>1004</v>
      </c>
      <c r="C108" s="23"/>
      <c r="D108" s="23"/>
      <c r="E108" s="23"/>
      <c r="F108" s="23"/>
      <c r="G108" s="23"/>
      <c r="H108" s="23"/>
      <c r="I108" s="23"/>
      <c r="J108" s="23"/>
    </row>
    <row r="109" ht="33.75" spans="1:10">
      <c r="A109" s="23"/>
      <c r="B109" s="23"/>
      <c r="C109" s="23" t="s">
        <v>829</v>
      </c>
      <c r="D109" s="53" t="s">
        <v>830</v>
      </c>
      <c r="E109" s="54" t="s">
        <v>957</v>
      </c>
      <c r="F109" s="43" t="s">
        <v>838</v>
      </c>
      <c r="G109" s="24" t="s">
        <v>850</v>
      </c>
      <c r="H109" s="43" t="s">
        <v>840</v>
      </c>
      <c r="I109" s="43" t="s">
        <v>834</v>
      </c>
      <c r="J109" s="54" t="s">
        <v>1005</v>
      </c>
    </row>
    <row r="110" ht="56.25" spans="1:10">
      <c r="A110" s="23"/>
      <c r="B110" s="23"/>
      <c r="C110" s="23" t="s">
        <v>829</v>
      </c>
      <c r="D110" s="53" t="s">
        <v>830</v>
      </c>
      <c r="E110" s="54" t="s">
        <v>1006</v>
      </c>
      <c r="F110" s="43" t="s">
        <v>860</v>
      </c>
      <c r="G110" s="24" t="s">
        <v>901</v>
      </c>
      <c r="H110" s="43" t="s">
        <v>840</v>
      </c>
      <c r="I110" s="43" t="s">
        <v>834</v>
      </c>
      <c r="J110" s="54" t="s">
        <v>1007</v>
      </c>
    </row>
    <row r="111" ht="33.75" spans="1:10">
      <c r="A111" s="23"/>
      <c r="B111" s="23"/>
      <c r="C111" s="23" t="s">
        <v>829</v>
      </c>
      <c r="D111" s="53" t="s">
        <v>877</v>
      </c>
      <c r="E111" s="54" t="s">
        <v>922</v>
      </c>
      <c r="F111" s="43" t="s">
        <v>860</v>
      </c>
      <c r="G111" s="24" t="s">
        <v>901</v>
      </c>
      <c r="H111" s="43" t="s">
        <v>840</v>
      </c>
      <c r="I111" s="43" t="s">
        <v>834</v>
      </c>
      <c r="J111" s="54" t="s">
        <v>923</v>
      </c>
    </row>
    <row r="112" ht="33.75" spans="1:10">
      <c r="A112" s="23"/>
      <c r="B112" s="23"/>
      <c r="C112" s="23" t="s">
        <v>829</v>
      </c>
      <c r="D112" s="53" t="s">
        <v>836</v>
      </c>
      <c r="E112" s="54" t="s">
        <v>965</v>
      </c>
      <c r="F112" s="43" t="s">
        <v>860</v>
      </c>
      <c r="G112" s="24" t="s">
        <v>901</v>
      </c>
      <c r="H112" s="43" t="s">
        <v>840</v>
      </c>
      <c r="I112" s="43" t="s">
        <v>834</v>
      </c>
      <c r="J112" s="54" t="s">
        <v>966</v>
      </c>
    </row>
    <row r="113" ht="45" spans="1:10">
      <c r="A113" s="23"/>
      <c r="B113" s="23"/>
      <c r="C113" s="23" t="s">
        <v>842</v>
      </c>
      <c r="D113" s="53" t="s">
        <v>843</v>
      </c>
      <c r="E113" s="54" t="s">
        <v>925</v>
      </c>
      <c r="F113" s="43" t="s">
        <v>838</v>
      </c>
      <c r="G113" s="24" t="s">
        <v>918</v>
      </c>
      <c r="H113" s="43" t="s">
        <v>840</v>
      </c>
      <c r="I113" s="43" t="s">
        <v>834</v>
      </c>
      <c r="J113" s="54" t="s">
        <v>997</v>
      </c>
    </row>
    <row r="114" ht="22.5" spans="1:10">
      <c r="A114" s="23"/>
      <c r="B114" s="23"/>
      <c r="C114" s="23" t="s">
        <v>842</v>
      </c>
      <c r="D114" s="53" t="s">
        <v>843</v>
      </c>
      <c r="E114" s="54" t="s">
        <v>998</v>
      </c>
      <c r="F114" s="43" t="s">
        <v>838</v>
      </c>
      <c r="G114" s="24" t="s">
        <v>850</v>
      </c>
      <c r="H114" s="43" t="s">
        <v>840</v>
      </c>
      <c r="I114" s="43" t="s">
        <v>834</v>
      </c>
      <c r="J114" s="54" t="s">
        <v>999</v>
      </c>
    </row>
    <row r="115" ht="22.5" spans="1:10">
      <c r="A115" s="23"/>
      <c r="B115" s="23"/>
      <c r="C115" s="23" t="s">
        <v>847</v>
      </c>
      <c r="D115" s="53" t="s">
        <v>848</v>
      </c>
      <c r="E115" s="54" t="s">
        <v>1000</v>
      </c>
      <c r="F115" s="43" t="s">
        <v>838</v>
      </c>
      <c r="G115" s="24" t="s">
        <v>918</v>
      </c>
      <c r="H115" s="43" t="s">
        <v>840</v>
      </c>
      <c r="I115" s="43" t="s">
        <v>834</v>
      </c>
      <c r="J115" s="54" t="s">
        <v>1001</v>
      </c>
    </row>
    <row r="116" ht="45" spans="1:10">
      <c r="A116" s="25" t="s">
        <v>596</v>
      </c>
      <c r="B116" s="23" t="s">
        <v>1008</v>
      </c>
      <c r="C116" s="23"/>
      <c r="D116" s="23"/>
      <c r="E116" s="23"/>
      <c r="F116" s="23"/>
      <c r="G116" s="23"/>
      <c r="H116" s="23"/>
      <c r="I116" s="23"/>
      <c r="J116" s="23"/>
    </row>
    <row r="117" ht="22.5" spans="1:10">
      <c r="A117" s="23"/>
      <c r="B117" s="23"/>
      <c r="C117" s="23" t="s">
        <v>829</v>
      </c>
      <c r="D117" s="53" t="s">
        <v>830</v>
      </c>
      <c r="E117" s="54" t="s">
        <v>984</v>
      </c>
      <c r="F117" s="43" t="s">
        <v>860</v>
      </c>
      <c r="G117" s="24" t="s">
        <v>49</v>
      </c>
      <c r="H117" s="43" t="s">
        <v>833</v>
      </c>
      <c r="I117" s="43" t="s">
        <v>834</v>
      </c>
      <c r="J117" s="54" t="s">
        <v>963</v>
      </c>
    </row>
    <row r="118" ht="33.75" spans="1:10">
      <c r="A118" s="23"/>
      <c r="B118" s="23"/>
      <c r="C118" s="23" t="s">
        <v>829</v>
      </c>
      <c r="D118" s="53" t="s">
        <v>830</v>
      </c>
      <c r="E118" s="54" t="s">
        <v>971</v>
      </c>
      <c r="F118" s="43" t="s">
        <v>838</v>
      </c>
      <c r="G118" s="24" t="s">
        <v>1009</v>
      </c>
      <c r="H118" s="43" t="s">
        <v>972</v>
      </c>
      <c r="I118" s="43" t="s">
        <v>834</v>
      </c>
      <c r="J118" s="54" t="s">
        <v>973</v>
      </c>
    </row>
    <row r="119" ht="33.75" spans="1:10">
      <c r="A119" s="23"/>
      <c r="B119" s="23"/>
      <c r="C119" s="23" t="s">
        <v>829</v>
      </c>
      <c r="D119" s="53" t="s">
        <v>877</v>
      </c>
      <c r="E119" s="54" t="s">
        <v>922</v>
      </c>
      <c r="F119" s="43" t="s">
        <v>860</v>
      </c>
      <c r="G119" s="24" t="s">
        <v>901</v>
      </c>
      <c r="H119" s="43" t="s">
        <v>840</v>
      </c>
      <c r="I119" s="43" t="s">
        <v>834</v>
      </c>
      <c r="J119" s="54" t="s">
        <v>923</v>
      </c>
    </row>
    <row r="120" ht="33.75" spans="1:10">
      <c r="A120" s="23"/>
      <c r="B120" s="23"/>
      <c r="C120" s="23" t="s">
        <v>829</v>
      </c>
      <c r="D120" s="53" t="s">
        <v>836</v>
      </c>
      <c r="E120" s="54" t="s">
        <v>965</v>
      </c>
      <c r="F120" s="43" t="s">
        <v>860</v>
      </c>
      <c r="G120" s="24" t="s">
        <v>901</v>
      </c>
      <c r="H120" s="43" t="s">
        <v>840</v>
      </c>
      <c r="I120" s="43" t="s">
        <v>834</v>
      </c>
      <c r="J120" s="54" t="s">
        <v>966</v>
      </c>
    </row>
    <row r="121" ht="33.75" spans="1:10">
      <c r="A121" s="23"/>
      <c r="B121" s="23"/>
      <c r="C121" s="23" t="s">
        <v>842</v>
      </c>
      <c r="D121" s="53" t="s">
        <v>843</v>
      </c>
      <c r="E121" s="54" t="s">
        <v>925</v>
      </c>
      <c r="F121" s="43" t="s">
        <v>838</v>
      </c>
      <c r="G121" s="24" t="s">
        <v>862</v>
      </c>
      <c r="H121" s="43" t="s">
        <v>840</v>
      </c>
      <c r="I121" s="43" t="s">
        <v>834</v>
      </c>
      <c r="J121" s="54" t="s">
        <v>926</v>
      </c>
    </row>
    <row r="122" spans="1:10">
      <c r="A122" s="23"/>
      <c r="B122" s="23"/>
      <c r="C122" s="23" t="s">
        <v>847</v>
      </c>
      <c r="D122" s="53" t="s">
        <v>848</v>
      </c>
      <c r="E122" s="54" t="s">
        <v>967</v>
      </c>
      <c r="F122" s="43" t="s">
        <v>838</v>
      </c>
      <c r="G122" s="24" t="s">
        <v>862</v>
      </c>
      <c r="H122" s="43" t="s">
        <v>840</v>
      </c>
      <c r="I122" s="43" t="s">
        <v>834</v>
      </c>
      <c r="J122" s="54" t="s">
        <v>968</v>
      </c>
    </row>
    <row r="123" ht="90" spans="1:10">
      <c r="A123" s="25" t="s">
        <v>609</v>
      </c>
      <c r="B123" s="23" t="s">
        <v>1010</v>
      </c>
      <c r="C123" s="23"/>
      <c r="D123" s="23"/>
      <c r="E123" s="23"/>
      <c r="F123" s="23"/>
      <c r="G123" s="23"/>
      <c r="H123" s="23"/>
      <c r="I123" s="23"/>
      <c r="J123" s="23"/>
    </row>
    <row r="124" ht="33.75" spans="1:10">
      <c r="A124" s="23"/>
      <c r="B124" s="23"/>
      <c r="C124" s="23" t="s">
        <v>829</v>
      </c>
      <c r="D124" s="53" t="s">
        <v>877</v>
      </c>
      <c r="E124" s="54" t="s">
        <v>957</v>
      </c>
      <c r="F124" s="43" t="s">
        <v>860</v>
      </c>
      <c r="G124" s="24" t="s">
        <v>901</v>
      </c>
      <c r="H124" s="43" t="s">
        <v>840</v>
      </c>
      <c r="I124" s="43" t="s">
        <v>834</v>
      </c>
      <c r="J124" s="54" t="s">
        <v>1005</v>
      </c>
    </row>
    <row r="125" ht="22.5" spans="1:10">
      <c r="A125" s="23"/>
      <c r="B125" s="23"/>
      <c r="C125" s="23" t="s">
        <v>829</v>
      </c>
      <c r="D125" s="53" t="s">
        <v>877</v>
      </c>
      <c r="E125" s="54" t="s">
        <v>1006</v>
      </c>
      <c r="F125" s="43" t="s">
        <v>838</v>
      </c>
      <c r="G125" s="24" t="s">
        <v>862</v>
      </c>
      <c r="H125" s="43" t="s">
        <v>840</v>
      </c>
      <c r="I125" s="43" t="s">
        <v>834</v>
      </c>
      <c r="J125" s="54" t="s">
        <v>974</v>
      </c>
    </row>
    <row r="126" ht="45" spans="1:10">
      <c r="A126" s="23"/>
      <c r="B126" s="23"/>
      <c r="C126" s="23" t="s">
        <v>842</v>
      </c>
      <c r="D126" s="53" t="s">
        <v>843</v>
      </c>
      <c r="E126" s="54" t="s">
        <v>925</v>
      </c>
      <c r="F126" s="43" t="s">
        <v>838</v>
      </c>
      <c r="G126" s="24" t="s">
        <v>862</v>
      </c>
      <c r="H126" s="43" t="s">
        <v>840</v>
      </c>
      <c r="I126" s="43" t="s">
        <v>834</v>
      </c>
      <c r="J126" s="54" t="s">
        <v>997</v>
      </c>
    </row>
    <row r="127" ht="22.5" spans="1:10">
      <c r="A127" s="23"/>
      <c r="B127" s="23"/>
      <c r="C127" s="23" t="s">
        <v>842</v>
      </c>
      <c r="D127" s="53" t="s">
        <v>843</v>
      </c>
      <c r="E127" s="54" t="s">
        <v>998</v>
      </c>
      <c r="F127" s="43" t="s">
        <v>838</v>
      </c>
      <c r="G127" s="24" t="s">
        <v>862</v>
      </c>
      <c r="H127" s="43" t="s">
        <v>840</v>
      </c>
      <c r="I127" s="43" t="s">
        <v>834</v>
      </c>
      <c r="J127" s="54" t="s">
        <v>999</v>
      </c>
    </row>
    <row r="128" ht="22.5" spans="1:10">
      <c r="A128" s="23"/>
      <c r="B128" s="23"/>
      <c r="C128" s="23" t="s">
        <v>842</v>
      </c>
      <c r="D128" s="53" t="s">
        <v>1011</v>
      </c>
      <c r="E128" s="54" t="s">
        <v>1012</v>
      </c>
      <c r="F128" s="43" t="s">
        <v>838</v>
      </c>
      <c r="G128" s="24" t="s">
        <v>845</v>
      </c>
      <c r="H128" s="43" t="s">
        <v>840</v>
      </c>
      <c r="I128" s="43" t="s">
        <v>834</v>
      </c>
      <c r="J128" s="54" t="s">
        <v>1013</v>
      </c>
    </row>
    <row r="129" ht="33.75" spans="1:10">
      <c r="A129" s="23"/>
      <c r="B129" s="23"/>
      <c r="C129" s="23" t="s">
        <v>847</v>
      </c>
      <c r="D129" s="53" t="s">
        <v>848</v>
      </c>
      <c r="E129" s="54" t="s">
        <v>1000</v>
      </c>
      <c r="F129" s="43" t="s">
        <v>838</v>
      </c>
      <c r="G129" s="24" t="s">
        <v>862</v>
      </c>
      <c r="H129" s="43" t="s">
        <v>840</v>
      </c>
      <c r="I129" s="43" t="s">
        <v>834</v>
      </c>
      <c r="J129" s="54" t="s">
        <v>1014</v>
      </c>
    </row>
    <row r="130" ht="56.25" spans="1:10">
      <c r="A130" s="25" t="s">
        <v>612</v>
      </c>
      <c r="B130" s="23" t="s">
        <v>1015</v>
      </c>
      <c r="C130" s="23"/>
      <c r="D130" s="23"/>
      <c r="E130" s="23"/>
      <c r="F130" s="23"/>
      <c r="G130" s="23"/>
      <c r="H130" s="23"/>
      <c r="I130" s="23"/>
      <c r="J130" s="23"/>
    </row>
    <row r="131" ht="33.75" spans="1:10">
      <c r="A131" s="23"/>
      <c r="B131" s="23"/>
      <c r="C131" s="23" t="s">
        <v>829</v>
      </c>
      <c r="D131" s="53" t="s">
        <v>830</v>
      </c>
      <c r="E131" s="54" t="s">
        <v>971</v>
      </c>
      <c r="F131" s="43" t="s">
        <v>838</v>
      </c>
      <c r="G131" s="24" t="s">
        <v>901</v>
      </c>
      <c r="H131" s="43" t="s">
        <v>972</v>
      </c>
      <c r="I131" s="43" t="s">
        <v>834</v>
      </c>
      <c r="J131" s="54" t="s">
        <v>973</v>
      </c>
    </row>
    <row r="132" ht="56.25" spans="1:10">
      <c r="A132" s="23"/>
      <c r="B132" s="23"/>
      <c r="C132" s="23" t="s">
        <v>829</v>
      </c>
      <c r="D132" s="53" t="s">
        <v>830</v>
      </c>
      <c r="E132" s="54" t="s">
        <v>1006</v>
      </c>
      <c r="F132" s="43" t="s">
        <v>860</v>
      </c>
      <c r="G132" s="24" t="s">
        <v>901</v>
      </c>
      <c r="H132" s="43" t="s">
        <v>840</v>
      </c>
      <c r="I132" s="43" t="s">
        <v>834</v>
      </c>
      <c r="J132" s="54" t="s">
        <v>1007</v>
      </c>
    </row>
    <row r="133" spans="1:10">
      <c r="A133" s="23"/>
      <c r="B133" s="23"/>
      <c r="C133" s="23" t="s">
        <v>829</v>
      </c>
      <c r="D133" s="53" t="s">
        <v>877</v>
      </c>
      <c r="E133" s="54" t="s">
        <v>1016</v>
      </c>
      <c r="F133" s="43" t="s">
        <v>860</v>
      </c>
      <c r="G133" s="24" t="s">
        <v>901</v>
      </c>
      <c r="H133" s="43" t="s">
        <v>840</v>
      </c>
      <c r="I133" s="43" t="s">
        <v>834</v>
      </c>
      <c r="J133" s="54" t="s">
        <v>1017</v>
      </c>
    </row>
    <row r="134" ht="33.75" spans="1:10">
      <c r="A134" s="23"/>
      <c r="B134" s="23"/>
      <c r="C134" s="23" t="s">
        <v>829</v>
      </c>
      <c r="D134" s="53" t="s">
        <v>836</v>
      </c>
      <c r="E134" s="54" t="s">
        <v>965</v>
      </c>
      <c r="F134" s="43" t="s">
        <v>838</v>
      </c>
      <c r="G134" s="24" t="s">
        <v>862</v>
      </c>
      <c r="H134" s="43" t="s">
        <v>840</v>
      </c>
      <c r="I134" s="43" t="s">
        <v>834</v>
      </c>
      <c r="J134" s="54" t="s">
        <v>966</v>
      </c>
    </row>
    <row r="135" ht="33.75" spans="1:10">
      <c r="A135" s="23"/>
      <c r="B135" s="23"/>
      <c r="C135" s="23" t="s">
        <v>842</v>
      </c>
      <c r="D135" s="53" t="s">
        <v>843</v>
      </c>
      <c r="E135" s="54" t="s">
        <v>925</v>
      </c>
      <c r="F135" s="43" t="s">
        <v>838</v>
      </c>
      <c r="G135" s="24" t="s">
        <v>862</v>
      </c>
      <c r="H135" s="43" t="s">
        <v>840</v>
      </c>
      <c r="I135" s="43" t="s">
        <v>834</v>
      </c>
      <c r="J135" s="54" t="s">
        <v>926</v>
      </c>
    </row>
    <row r="136" ht="33.75" spans="1:10">
      <c r="A136" s="23"/>
      <c r="B136" s="23"/>
      <c r="C136" s="23" t="s">
        <v>847</v>
      </c>
      <c r="D136" s="53" t="s">
        <v>848</v>
      </c>
      <c r="E136" s="54" t="s">
        <v>967</v>
      </c>
      <c r="F136" s="43" t="s">
        <v>838</v>
      </c>
      <c r="G136" s="24" t="s">
        <v>918</v>
      </c>
      <c r="H136" s="43" t="s">
        <v>840</v>
      </c>
      <c r="I136" s="43" t="s">
        <v>834</v>
      </c>
      <c r="J136" s="54" t="s">
        <v>1014</v>
      </c>
    </row>
    <row r="137" spans="1:10">
      <c r="A137" s="23" t="s">
        <v>63</v>
      </c>
      <c r="B137" s="23"/>
      <c r="C137" s="23"/>
      <c r="D137" s="23"/>
      <c r="E137" s="23"/>
      <c r="F137" s="23"/>
      <c r="G137" s="23"/>
      <c r="H137" s="23"/>
      <c r="I137" s="23"/>
      <c r="J137" s="23"/>
    </row>
    <row r="138" ht="101.25" spans="1:10">
      <c r="A138" s="25" t="s">
        <v>629</v>
      </c>
      <c r="B138" s="23" t="s">
        <v>1018</v>
      </c>
      <c r="C138" s="23"/>
      <c r="D138" s="23"/>
      <c r="E138" s="23"/>
      <c r="F138" s="23"/>
      <c r="G138" s="23"/>
      <c r="H138" s="23"/>
      <c r="I138" s="23"/>
      <c r="J138" s="23"/>
    </row>
    <row r="139" ht="22.5" spans="1:10">
      <c r="A139" s="23"/>
      <c r="B139" s="23"/>
      <c r="C139" s="23" t="s">
        <v>829</v>
      </c>
      <c r="D139" s="53" t="s">
        <v>830</v>
      </c>
      <c r="E139" s="54" t="s">
        <v>1019</v>
      </c>
      <c r="F139" s="43" t="s">
        <v>860</v>
      </c>
      <c r="G139" s="24" t="s">
        <v>901</v>
      </c>
      <c r="H139" s="43" t="s">
        <v>840</v>
      </c>
      <c r="I139" s="43" t="s">
        <v>834</v>
      </c>
      <c r="J139" s="54" t="s">
        <v>1020</v>
      </c>
    </row>
    <row r="140" ht="33.75" spans="1:10">
      <c r="A140" s="23"/>
      <c r="B140" s="23"/>
      <c r="C140" s="23" t="s">
        <v>829</v>
      </c>
      <c r="D140" s="53" t="s">
        <v>877</v>
      </c>
      <c r="E140" s="54" t="s">
        <v>1021</v>
      </c>
      <c r="F140" s="43" t="s">
        <v>838</v>
      </c>
      <c r="G140" s="24" t="s">
        <v>119</v>
      </c>
      <c r="H140" s="43" t="s">
        <v>840</v>
      </c>
      <c r="I140" s="43" t="s">
        <v>834</v>
      </c>
      <c r="J140" s="54" t="s">
        <v>1022</v>
      </c>
    </row>
    <row r="141" ht="33.75" spans="1:10">
      <c r="A141" s="23"/>
      <c r="B141" s="23"/>
      <c r="C141" s="23" t="s">
        <v>842</v>
      </c>
      <c r="D141" s="53" t="s">
        <v>843</v>
      </c>
      <c r="E141" s="54" t="s">
        <v>925</v>
      </c>
      <c r="F141" s="43" t="s">
        <v>860</v>
      </c>
      <c r="G141" s="24" t="s">
        <v>901</v>
      </c>
      <c r="H141" s="43" t="s">
        <v>840</v>
      </c>
      <c r="I141" s="43" t="s">
        <v>834</v>
      </c>
      <c r="J141" s="54" t="s">
        <v>926</v>
      </c>
    </row>
    <row r="142" ht="33.75" spans="1:10">
      <c r="A142" s="23"/>
      <c r="B142" s="23"/>
      <c r="C142" s="23" t="s">
        <v>847</v>
      </c>
      <c r="D142" s="53" t="s">
        <v>848</v>
      </c>
      <c r="E142" s="54" t="s">
        <v>1023</v>
      </c>
      <c r="F142" s="43" t="s">
        <v>838</v>
      </c>
      <c r="G142" s="24" t="s">
        <v>850</v>
      </c>
      <c r="H142" s="43" t="s">
        <v>840</v>
      </c>
      <c r="I142" s="43" t="s">
        <v>834</v>
      </c>
      <c r="J142" s="54" t="s">
        <v>1024</v>
      </c>
    </row>
    <row r="143" ht="33.75" spans="1:10">
      <c r="A143" s="23"/>
      <c r="B143" s="23"/>
      <c r="C143" s="23" t="s">
        <v>847</v>
      </c>
      <c r="D143" s="53" t="s">
        <v>848</v>
      </c>
      <c r="E143" s="54" t="s">
        <v>1025</v>
      </c>
      <c r="F143" s="43" t="s">
        <v>838</v>
      </c>
      <c r="G143" s="24" t="s">
        <v>850</v>
      </c>
      <c r="H143" s="43" t="s">
        <v>840</v>
      </c>
      <c r="I143" s="43" t="s">
        <v>834</v>
      </c>
      <c r="J143" s="54" t="s">
        <v>1026</v>
      </c>
    </row>
    <row r="144" ht="45" spans="1:10">
      <c r="A144" s="25" t="s">
        <v>596</v>
      </c>
      <c r="B144" s="23" t="s">
        <v>1027</v>
      </c>
      <c r="C144" s="23"/>
      <c r="D144" s="23"/>
      <c r="E144" s="23"/>
      <c r="F144" s="23"/>
      <c r="G144" s="23"/>
      <c r="H144" s="23"/>
      <c r="I144" s="23"/>
      <c r="J144" s="23"/>
    </row>
    <row r="145" ht="33.75" spans="1:10">
      <c r="A145" s="23"/>
      <c r="B145" s="23"/>
      <c r="C145" s="23" t="s">
        <v>829</v>
      </c>
      <c r="D145" s="53" t="s">
        <v>830</v>
      </c>
      <c r="E145" s="54" t="s">
        <v>1028</v>
      </c>
      <c r="F145" s="43" t="s">
        <v>860</v>
      </c>
      <c r="G145" s="24" t="s">
        <v>901</v>
      </c>
      <c r="H145" s="43" t="s">
        <v>840</v>
      </c>
      <c r="I145" s="43" t="s">
        <v>834</v>
      </c>
      <c r="J145" s="54" t="s">
        <v>1029</v>
      </c>
    </row>
    <row r="146" ht="33.75" spans="1:10">
      <c r="A146" s="23"/>
      <c r="B146" s="23"/>
      <c r="C146" s="23" t="s">
        <v>829</v>
      </c>
      <c r="D146" s="53" t="s">
        <v>877</v>
      </c>
      <c r="E146" s="54" t="s">
        <v>1028</v>
      </c>
      <c r="F146" s="43" t="s">
        <v>860</v>
      </c>
      <c r="G146" s="24" t="s">
        <v>901</v>
      </c>
      <c r="H146" s="43" t="s">
        <v>840</v>
      </c>
      <c r="I146" s="43" t="s">
        <v>834</v>
      </c>
      <c r="J146" s="54" t="s">
        <v>1029</v>
      </c>
    </row>
    <row r="147" ht="33.75" spans="1:10">
      <c r="A147" s="23"/>
      <c r="B147" s="23"/>
      <c r="C147" s="23" t="s">
        <v>829</v>
      </c>
      <c r="D147" s="53" t="s">
        <v>836</v>
      </c>
      <c r="E147" s="54" t="s">
        <v>891</v>
      </c>
      <c r="F147" s="43" t="s">
        <v>860</v>
      </c>
      <c r="G147" s="24" t="s">
        <v>901</v>
      </c>
      <c r="H147" s="43" t="s">
        <v>840</v>
      </c>
      <c r="I147" s="43" t="s">
        <v>834</v>
      </c>
      <c r="J147" s="54" t="s">
        <v>1030</v>
      </c>
    </row>
    <row r="148" ht="33.75" spans="1:10">
      <c r="A148" s="23"/>
      <c r="B148" s="23"/>
      <c r="C148" s="23" t="s">
        <v>842</v>
      </c>
      <c r="D148" s="53" t="s">
        <v>843</v>
      </c>
      <c r="E148" s="54" t="s">
        <v>925</v>
      </c>
      <c r="F148" s="43" t="s">
        <v>860</v>
      </c>
      <c r="G148" s="24" t="s">
        <v>901</v>
      </c>
      <c r="H148" s="43" t="s">
        <v>840</v>
      </c>
      <c r="I148" s="43" t="s">
        <v>834</v>
      </c>
      <c r="J148" s="54" t="s">
        <v>926</v>
      </c>
    </row>
    <row r="149" ht="33.75" spans="1:10">
      <c r="A149" s="23"/>
      <c r="B149" s="23"/>
      <c r="C149" s="23" t="s">
        <v>847</v>
      </c>
      <c r="D149" s="53" t="s">
        <v>848</v>
      </c>
      <c r="E149" s="54" t="s">
        <v>967</v>
      </c>
      <c r="F149" s="43" t="s">
        <v>838</v>
      </c>
      <c r="G149" s="24" t="s">
        <v>850</v>
      </c>
      <c r="H149" s="43" t="s">
        <v>840</v>
      </c>
      <c r="I149" s="43" t="s">
        <v>834</v>
      </c>
      <c r="J149" s="54" t="s">
        <v>1031</v>
      </c>
    </row>
    <row r="150" ht="78.75" spans="1:10">
      <c r="A150" s="25" t="s">
        <v>623</v>
      </c>
      <c r="B150" s="23" t="s">
        <v>1032</v>
      </c>
      <c r="C150" s="23"/>
      <c r="D150" s="23"/>
      <c r="E150" s="23"/>
      <c r="F150" s="23"/>
      <c r="G150" s="23"/>
      <c r="H150" s="23"/>
      <c r="I150" s="23"/>
      <c r="J150" s="23"/>
    </row>
    <row r="151" ht="33.75" spans="1:10">
      <c r="A151" s="23"/>
      <c r="B151" s="23"/>
      <c r="C151" s="23" t="s">
        <v>829</v>
      </c>
      <c r="D151" s="53" t="s">
        <v>830</v>
      </c>
      <c r="E151" s="54" t="s">
        <v>1028</v>
      </c>
      <c r="F151" s="43" t="s">
        <v>860</v>
      </c>
      <c r="G151" s="24" t="s">
        <v>901</v>
      </c>
      <c r="H151" s="43" t="s">
        <v>840</v>
      </c>
      <c r="I151" s="43" t="s">
        <v>834</v>
      </c>
      <c r="J151" s="54" t="s">
        <v>1029</v>
      </c>
    </row>
    <row r="152" ht="33.75" spans="1:10">
      <c r="A152" s="23"/>
      <c r="B152" s="23"/>
      <c r="C152" s="23" t="s">
        <v>829</v>
      </c>
      <c r="D152" s="53" t="s">
        <v>877</v>
      </c>
      <c r="E152" s="54" t="s">
        <v>922</v>
      </c>
      <c r="F152" s="43" t="s">
        <v>860</v>
      </c>
      <c r="G152" s="24" t="s">
        <v>901</v>
      </c>
      <c r="H152" s="43" t="s">
        <v>840</v>
      </c>
      <c r="I152" s="43" t="s">
        <v>834</v>
      </c>
      <c r="J152" s="54" t="s">
        <v>923</v>
      </c>
    </row>
    <row r="153" ht="33.75" spans="1:10">
      <c r="A153" s="23"/>
      <c r="B153" s="23"/>
      <c r="C153" s="23" t="s">
        <v>829</v>
      </c>
      <c r="D153" s="53" t="s">
        <v>877</v>
      </c>
      <c r="E153" s="54" t="s">
        <v>1033</v>
      </c>
      <c r="F153" s="43" t="s">
        <v>860</v>
      </c>
      <c r="G153" s="24" t="s">
        <v>901</v>
      </c>
      <c r="H153" s="43" t="s">
        <v>840</v>
      </c>
      <c r="I153" s="43" t="s">
        <v>834</v>
      </c>
      <c r="J153" s="54" t="s">
        <v>1034</v>
      </c>
    </row>
    <row r="154" ht="33.75" spans="1:10">
      <c r="A154" s="23"/>
      <c r="B154" s="23"/>
      <c r="C154" s="23" t="s">
        <v>842</v>
      </c>
      <c r="D154" s="53" t="s">
        <v>843</v>
      </c>
      <c r="E154" s="54" t="s">
        <v>925</v>
      </c>
      <c r="F154" s="43" t="s">
        <v>860</v>
      </c>
      <c r="G154" s="24" t="s">
        <v>901</v>
      </c>
      <c r="H154" s="43" t="s">
        <v>840</v>
      </c>
      <c r="I154" s="43" t="s">
        <v>834</v>
      </c>
      <c r="J154" s="54" t="s">
        <v>926</v>
      </c>
    </row>
    <row r="155" ht="33.75" spans="1:10">
      <c r="A155" s="23"/>
      <c r="B155" s="23"/>
      <c r="C155" s="23" t="s">
        <v>847</v>
      </c>
      <c r="D155" s="53" t="s">
        <v>848</v>
      </c>
      <c r="E155" s="54" t="s">
        <v>1023</v>
      </c>
      <c r="F155" s="43" t="s">
        <v>838</v>
      </c>
      <c r="G155" s="24" t="s">
        <v>850</v>
      </c>
      <c r="H155" s="43" t="s">
        <v>840</v>
      </c>
      <c r="I155" s="43" t="s">
        <v>834</v>
      </c>
      <c r="J155" s="54" t="s">
        <v>1024</v>
      </c>
    </row>
    <row r="156" ht="101.25" spans="1:10">
      <c r="A156" s="25" t="s">
        <v>621</v>
      </c>
      <c r="B156" s="23" t="s">
        <v>1035</v>
      </c>
      <c r="C156" s="23"/>
      <c r="D156" s="23"/>
      <c r="E156" s="23"/>
      <c r="F156" s="23"/>
      <c r="G156" s="23"/>
      <c r="H156" s="23"/>
      <c r="I156" s="23"/>
      <c r="J156" s="23"/>
    </row>
    <row r="157" ht="33.75" spans="1:10">
      <c r="A157" s="23"/>
      <c r="B157" s="23"/>
      <c r="C157" s="23" t="s">
        <v>829</v>
      </c>
      <c r="D157" s="53" t="s">
        <v>830</v>
      </c>
      <c r="E157" s="54" t="s">
        <v>1036</v>
      </c>
      <c r="F157" s="43" t="s">
        <v>860</v>
      </c>
      <c r="G157" s="24" t="s">
        <v>901</v>
      </c>
      <c r="H157" s="43" t="s">
        <v>840</v>
      </c>
      <c r="I157" s="43" t="s">
        <v>834</v>
      </c>
      <c r="J157" s="54" t="s">
        <v>1037</v>
      </c>
    </row>
    <row r="158" ht="45" spans="1:10">
      <c r="A158" s="23"/>
      <c r="B158" s="23"/>
      <c r="C158" s="23" t="s">
        <v>829</v>
      </c>
      <c r="D158" s="53" t="s">
        <v>877</v>
      </c>
      <c r="E158" s="54" t="s">
        <v>1038</v>
      </c>
      <c r="F158" s="43" t="s">
        <v>838</v>
      </c>
      <c r="G158" s="24" t="s">
        <v>850</v>
      </c>
      <c r="H158" s="43" t="s">
        <v>840</v>
      </c>
      <c r="I158" s="43" t="s">
        <v>834</v>
      </c>
      <c r="J158" s="54" t="s">
        <v>1039</v>
      </c>
    </row>
    <row r="159" ht="33.75" spans="1:10">
      <c r="A159" s="23"/>
      <c r="B159" s="23"/>
      <c r="C159" s="23" t="s">
        <v>829</v>
      </c>
      <c r="D159" s="53" t="s">
        <v>877</v>
      </c>
      <c r="E159" s="54" t="s">
        <v>1040</v>
      </c>
      <c r="F159" s="43" t="s">
        <v>838</v>
      </c>
      <c r="G159" s="24" t="s">
        <v>850</v>
      </c>
      <c r="H159" s="43" t="s">
        <v>840</v>
      </c>
      <c r="I159" s="43" t="s">
        <v>834</v>
      </c>
      <c r="J159" s="54" t="s">
        <v>1041</v>
      </c>
    </row>
    <row r="160" ht="33.75" spans="1:10">
      <c r="A160" s="23"/>
      <c r="B160" s="23"/>
      <c r="C160" s="23" t="s">
        <v>842</v>
      </c>
      <c r="D160" s="53" t="s">
        <v>843</v>
      </c>
      <c r="E160" s="54" t="s">
        <v>1042</v>
      </c>
      <c r="F160" s="43" t="s">
        <v>860</v>
      </c>
      <c r="G160" s="24" t="s">
        <v>901</v>
      </c>
      <c r="H160" s="43" t="s">
        <v>840</v>
      </c>
      <c r="I160" s="43" t="s">
        <v>834</v>
      </c>
      <c r="J160" s="54" t="s">
        <v>1043</v>
      </c>
    </row>
    <row r="161" ht="33.75" spans="1:10">
      <c r="A161" s="23"/>
      <c r="B161" s="23"/>
      <c r="C161" s="23" t="s">
        <v>847</v>
      </c>
      <c r="D161" s="53" t="s">
        <v>848</v>
      </c>
      <c r="E161" s="54" t="s">
        <v>1023</v>
      </c>
      <c r="F161" s="43" t="s">
        <v>838</v>
      </c>
      <c r="G161" s="24" t="s">
        <v>850</v>
      </c>
      <c r="H161" s="43" t="s">
        <v>840</v>
      </c>
      <c r="I161" s="43" t="s">
        <v>834</v>
      </c>
      <c r="J161" s="54" t="s">
        <v>1024</v>
      </c>
    </row>
    <row r="162" ht="45" spans="1:10">
      <c r="A162" s="25" t="s">
        <v>576</v>
      </c>
      <c r="B162" s="23" t="s">
        <v>1044</v>
      </c>
      <c r="C162" s="23"/>
      <c r="D162" s="23"/>
      <c r="E162" s="23"/>
      <c r="F162" s="23"/>
      <c r="G162" s="23"/>
      <c r="H162" s="23"/>
      <c r="I162" s="23"/>
      <c r="J162" s="23"/>
    </row>
    <row r="163" ht="33.75" spans="1:10">
      <c r="A163" s="23"/>
      <c r="B163" s="23"/>
      <c r="C163" s="23" t="s">
        <v>829</v>
      </c>
      <c r="D163" s="53" t="s">
        <v>830</v>
      </c>
      <c r="E163" s="54" t="s">
        <v>1045</v>
      </c>
      <c r="F163" s="43" t="s">
        <v>860</v>
      </c>
      <c r="G163" s="24" t="s">
        <v>901</v>
      </c>
      <c r="H163" s="43" t="s">
        <v>840</v>
      </c>
      <c r="I163" s="43" t="s">
        <v>834</v>
      </c>
      <c r="J163" s="54" t="s">
        <v>1046</v>
      </c>
    </row>
    <row r="164" ht="45" spans="1:10">
      <c r="A164" s="23"/>
      <c r="B164" s="23"/>
      <c r="C164" s="23" t="s">
        <v>829</v>
      </c>
      <c r="D164" s="53" t="s">
        <v>877</v>
      </c>
      <c r="E164" s="54" t="s">
        <v>1045</v>
      </c>
      <c r="F164" s="43" t="s">
        <v>860</v>
      </c>
      <c r="G164" s="24" t="s">
        <v>901</v>
      </c>
      <c r="H164" s="43" t="s">
        <v>840</v>
      </c>
      <c r="I164" s="43" t="s">
        <v>834</v>
      </c>
      <c r="J164" s="54" t="s">
        <v>1047</v>
      </c>
    </row>
    <row r="165" ht="33.75" spans="1:10">
      <c r="A165" s="23"/>
      <c r="B165" s="23"/>
      <c r="C165" s="23" t="s">
        <v>842</v>
      </c>
      <c r="D165" s="53" t="s">
        <v>1048</v>
      </c>
      <c r="E165" s="54" t="s">
        <v>1042</v>
      </c>
      <c r="F165" s="43" t="s">
        <v>860</v>
      </c>
      <c r="G165" s="24" t="s">
        <v>901</v>
      </c>
      <c r="H165" s="43" t="s">
        <v>840</v>
      </c>
      <c r="I165" s="43" t="s">
        <v>834</v>
      </c>
      <c r="J165" s="54" t="s">
        <v>1043</v>
      </c>
    </row>
    <row r="166" ht="33.75" spans="1:10">
      <c r="A166" s="23"/>
      <c r="B166" s="23"/>
      <c r="C166" s="23" t="s">
        <v>847</v>
      </c>
      <c r="D166" s="53" t="s">
        <v>848</v>
      </c>
      <c r="E166" s="54" t="s">
        <v>1023</v>
      </c>
      <c r="F166" s="43" t="s">
        <v>838</v>
      </c>
      <c r="G166" s="24" t="s">
        <v>850</v>
      </c>
      <c r="H166" s="43" t="s">
        <v>840</v>
      </c>
      <c r="I166" s="43" t="s">
        <v>834</v>
      </c>
      <c r="J166" s="54" t="s">
        <v>1024</v>
      </c>
    </row>
    <row r="167" ht="33.75" spans="1:10">
      <c r="A167" s="23"/>
      <c r="B167" s="23"/>
      <c r="C167" s="23" t="s">
        <v>847</v>
      </c>
      <c r="D167" s="53" t="s">
        <v>848</v>
      </c>
      <c r="E167" s="54" t="s">
        <v>1025</v>
      </c>
      <c r="F167" s="43" t="s">
        <v>838</v>
      </c>
      <c r="G167" s="24" t="s">
        <v>850</v>
      </c>
      <c r="H167" s="43" t="s">
        <v>840</v>
      </c>
      <c r="I167" s="43" t="s">
        <v>834</v>
      </c>
      <c r="J167" s="54" t="s">
        <v>1049</v>
      </c>
    </row>
    <row r="168" ht="78.75" spans="1:10">
      <c r="A168" s="25" t="s">
        <v>632</v>
      </c>
      <c r="B168" s="23" t="s">
        <v>1050</v>
      </c>
      <c r="C168" s="23"/>
      <c r="D168" s="23"/>
      <c r="E168" s="23"/>
      <c r="F168" s="23"/>
      <c r="G168" s="23"/>
      <c r="H168" s="23"/>
      <c r="I168" s="23"/>
      <c r="J168" s="23"/>
    </row>
    <row r="169" ht="33.75" spans="1:10">
      <c r="A169" s="23"/>
      <c r="B169" s="23"/>
      <c r="C169" s="23" t="s">
        <v>829</v>
      </c>
      <c r="D169" s="53" t="s">
        <v>830</v>
      </c>
      <c r="E169" s="54" t="s">
        <v>1028</v>
      </c>
      <c r="F169" s="43" t="s">
        <v>860</v>
      </c>
      <c r="G169" s="24" t="s">
        <v>901</v>
      </c>
      <c r="H169" s="43" t="s">
        <v>840</v>
      </c>
      <c r="I169" s="43" t="s">
        <v>834</v>
      </c>
      <c r="J169" s="54" t="s">
        <v>1029</v>
      </c>
    </row>
    <row r="170" ht="33.75" spans="1:10">
      <c r="A170" s="23"/>
      <c r="B170" s="23"/>
      <c r="C170" s="23" t="s">
        <v>829</v>
      </c>
      <c r="D170" s="53" t="s">
        <v>877</v>
      </c>
      <c r="E170" s="54" t="s">
        <v>922</v>
      </c>
      <c r="F170" s="43" t="s">
        <v>860</v>
      </c>
      <c r="G170" s="24" t="s">
        <v>901</v>
      </c>
      <c r="H170" s="43" t="s">
        <v>840</v>
      </c>
      <c r="I170" s="43" t="s">
        <v>834</v>
      </c>
      <c r="J170" s="54" t="s">
        <v>923</v>
      </c>
    </row>
    <row r="171" ht="33.75" spans="1:10">
      <c r="A171" s="23"/>
      <c r="B171" s="23"/>
      <c r="C171" s="23" t="s">
        <v>829</v>
      </c>
      <c r="D171" s="53" t="s">
        <v>877</v>
      </c>
      <c r="E171" s="54" t="s">
        <v>1033</v>
      </c>
      <c r="F171" s="43" t="s">
        <v>860</v>
      </c>
      <c r="G171" s="24" t="s">
        <v>901</v>
      </c>
      <c r="H171" s="43" t="s">
        <v>840</v>
      </c>
      <c r="I171" s="43" t="s">
        <v>834</v>
      </c>
      <c r="J171" s="54" t="s">
        <v>1034</v>
      </c>
    </row>
    <row r="172" ht="33.75" spans="1:10">
      <c r="A172" s="23"/>
      <c r="B172" s="23"/>
      <c r="C172" s="23" t="s">
        <v>842</v>
      </c>
      <c r="D172" s="53" t="s">
        <v>843</v>
      </c>
      <c r="E172" s="54" t="s">
        <v>925</v>
      </c>
      <c r="F172" s="43" t="s">
        <v>860</v>
      </c>
      <c r="G172" s="24" t="s">
        <v>901</v>
      </c>
      <c r="H172" s="43" t="s">
        <v>840</v>
      </c>
      <c r="I172" s="43" t="s">
        <v>834</v>
      </c>
      <c r="J172" s="54" t="s">
        <v>926</v>
      </c>
    </row>
    <row r="173" ht="33.75" spans="1:10">
      <c r="A173" s="23"/>
      <c r="B173" s="23"/>
      <c r="C173" s="23" t="s">
        <v>847</v>
      </c>
      <c r="D173" s="53" t="s">
        <v>848</v>
      </c>
      <c r="E173" s="54" t="s">
        <v>1023</v>
      </c>
      <c r="F173" s="43" t="s">
        <v>838</v>
      </c>
      <c r="G173" s="24" t="s">
        <v>850</v>
      </c>
      <c r="H173" s="43" t="s">
        <v>840</v>
      </c>
      <c r="I173" s="43" t="s">
        <v>834</v>
      </c>
      <c r="J173" s="54" t="s">
        <v>1024</v>
      </c>
    </row>
    <row r="174" ht="157.5" spans="1:10">
      <c r="A174" s="25" t="s">
        <v>634</v>
      </c>
      <c r="B174" s="23" t="s">
        <v>1051</v>
      </c>
      <c r="C174" s="23"/>
      <c r="D174" s="23"/>
      <c r="E174" s="23"/>
      <c r="F174" s="23"/>
      <c r="G174" s="23"/>
      <c r="H174" s="23"/>
      <c r="I174" s="23"/>
      <c r="J174" s="23"/>
    </row>
    <row r="175" ht="45" spans="1:10">
      <c r="A175" s="23"/>
      <c r="B175" s="23"/>
      <c r="C175" s="23" t="s">
        <v>829</v>
      </c>
      <c r="D175" s="53" t="s">
        <v>830</v>
      </c>
      <c r="E175" s="54" t="s">
        <v>1052</v>
      </c>
      <c r="F175" s="43" t="s">
        <v>860</v>
      </c>
      <c r="G175" s="24" t="s">
        <v>901</v>
      </c>
      <c r="H175" s="43" t="s">
        <v>840</v>
      </c>
      <c r="I175" s="43" t="s">
        <v>834</v>
      </c>
      <c r="J175" s="54" t="s">
        <v>1053</v>
      </c>
    </row>
    <row r="176" ht="33.75" spans="1:10">
      <c r="A176" s="23"/>
      <c r="B176" s="23"/>
      <c r="C176" s="23" t="s">
        <v>829</v>
      </c>
      <c r="D176" s="53" t="s">
        <v>877</v>
      </c>
      <c r="E176" s="54" t="s">
        <v>1021</v>
      </c>
      <c r="F176" s="43" t="s">
        <v>838</v>
      </c>
      <c r="G176" s="24" t="s">
        <v>50</v>
      </c>
      <c r="H176" s="43" t="s">
        <v>840</v>
      </c>
      <c r="I176" s="43" t="s">
        <v>834</v>
      </c>
      <c r="J176" s="54" t="s">
        <v>1054</v>
      </c>
    </row>
    <row r="177" ht="33.75" spans="1:10">
      <c r="A177" s="23"/>
      <c r="B177" s="23"/>
      <c r="C177" s="23" t="s">
        <v>842</v>
      </c>
      <c r="D177" s="53" t="s">
        <v>843</v>
      </c>
      <c r="E177" s="54" t="s">
        <v>925</v>
      </c>
      <c r="F177" s="43" t="s">
        <v>860</v>
      </c>
      <c r="G177" s="24" t="s">
        <v>901</v>
      </c>
      <c r="H177" s="43" t="s">
        <v>840</v>
      </c>
      <c r="I177" s="43" t="s">
        <v>834</v>
      </c>
      <c r="J177" s="54" t="s">
        <v>926</v>
      </c>
    </row>
    <row r="178" ht="33.75" spans="1:10">
      <c r="A178" s="23"/>
      <c r="B178" s="23"/>
      <c r="C178" s="23" t="s">
        <v>847</v>
      </c>
      <c r="D178" s="53" t="s">
        <v>848</v>
      </c>
      <c r="E178" s="54" t="s">
        <v>1023</v>
      </c>
      <c r="F178" s="43" t="s">
        <v>838</v>
      </c>
      <c r="G178" s="24" t="s">
        <v>850</v>
      </c>
      <c r="H178" s="43" t="s">
        <v>840</v>
      </c>
      <c r="I178" s="43" t="s">
        <v>834</v>
      </c>
      <c r="J178" s="54" t="s">
        <v>1024</v>
      </c>
    </row>
    <row r="179" ht="33.75" spans="1:10">
      <c r="A179" s="23"/>
      <c r="B179" s="23"/>
      <c r="C179" s="23" t="s">
        <v>847</v>
      </c>
      <c r="D179" s="53" t="s">
        <v>848</v>
      </c>
      <c r="E179" s="54" t="s">
        <v>1025</v>
      </c>
      <c r="F179" s="43" t="s">
        <v>838</v>
      </c>
      <c r="G179" s="24" t="s">
        <v>850</v>
      </c>
      <c r="H179" s="43" t="s">
        <v>840</v>
      </c>
      <c r="I179" s="43" t="s">
        <v>834</v>
      </c>
      <c r="J179" s="54" t="s">
        <v>1026</v>
      </c>
    </row>
    <row r="180" ht="78.75" spans="1:10">
      <c r="A180" s="25" t="s">
        <v>627</v>
      </c>
      <c r="B180" s="23" t="s">
        <v>1055</v>
      </c>
      <c r="C180" s="23"/>
      <c r="D180" s="23"/>
      <c r="E180" s="23"/>
      <c r="F180" s="23"/>
      <c r="G180" s="23"/>
      <c r="H180" s="23"/>
      <c r="I180" s="23"/>
      <c r="J180" s="23"/>
    </row>
    <row r="181" ht="33.75" spans="1:10">
      <c r="A181" s="23"/>
      <c r="B181" s="23"/>
      <c r="C181" s="23" t="s">
        <v>829</v>
      </c>
      <c r="D181" s="53" t="s">
        <v>830</v>
      </c>
      <c r="E181" s="54" t="s">
        <v>1028</v>
      </c>
      <c r="F181" s="43" t="s">
        <v>860</v>
      </c>
      <c r="G181" s="24" t="s">
        <v>901</v>
      </c>
      <c r="H181" s="43" t="s">
        <v>840</v>
      </c>
      <c r="I181" s="43" t="s">
        <v>834</v>
      </c>
      <c r="J181" s="54" t="s">
        <v>1029</v>
      </c>
    </row>
    <row r="182" ht="33.75" spans="1:10">
      <c r="A182" s="23"/>
      <c r="B182" s="23"/>
      <c r="C182" s="23" t="s">
        <v>829</v>
      </c>
      <c r="D182" s="53" t="s">
        <v>877</v>
      </c>
      <c r="E182" s="54" t="s">
        <v>922</v>
      </c>
      <c r="F182" s="43" t="s">
        <v>860</v>
      </c>
      <c r="G182" s="24" t="s">
        <v>901</v>
      </c>
      <c r="H182" s="43" t="s">
        <v>840</v>
      </c>
      <c r="I182" s="43" t="s">
        <v>834</v>
      </c>
      <c r="J182" s="54" t="s">
        <v>923</v>
      </c>
    </row>
    <row r="183" ht="33.75" spans="1:10">
      <c r="A183" s="23"/>
      <c r="B183" s="23"/>
      <c r="C183" s="23" t="s">
        <v>829</v>
      </c>
      <c r="D183" s="53" t="s">
        <v>877</v>
      </c>
      <c r="E183" s="54" t="s">
        <v>1033</v>
      </c>
      <c r="F183" s="43" t="s">
        <v>860</v>
      </c>
      <c r="G183" s="24" t="s">
        <v>901</v>
      </c>
      <c r="H183" s="43" t="s">
        <v>840</v>
      </c>
      <c r="I183" s="43" t="s">
        <v>834</v>
      </c>
      <c r="J183" s="54" t="s">
        <v>1034</v>
      </c>
    </row>
    <row r="184" ht="33.75" spans="1:10">
      <c r="A184" s="23"/>
      <c r="B184" s="23"/>
      <c r="C184" s="23" t="s">
        <v>842</v>
      </c>
      <c r="D184" s="53" t="s">
        <v>843</v>
      </c>
      <c r="E184" s="54" t="s">
        <v>925</v>
      </c>
      <c r="F184" s="43" t="s">
        <v>860</v>
      </c>
      <c r="G184" s="24" t="s">
        <v>901</v>
      </c>
      <c r="H184" s="43" t="s">
        <v>840</v>
      </c>
      <c r="I184" s="43" t="s">
        <v>834</v>
      </c>
      <c r="J184" s="54" t="s">
        <v>926</v>
      </c>
    </row>
    <row r="185" ht="33.75" spans="1:10">
      <c r="A185" s="23"/>
      <c r="B185" s="23"/>
      <c r="C185" s="23" t="s">
        <v>847</v>
      </c>
      <c r="D185" s="53" t="s">
        <v>848</v>
      </c>
      <c r="E185" s="54" t="s">
        <v>1023</v>
      </c>
      <c r="F185" s="43" t="s">
        <v>838</v>
      </c>
      <c r="G185" s="24" t="s">
        <v>850</v>
      </c>
      <c r="H185" s="43" t="s">
        <v>840</v>
      </c>
      <c r="I185" s="43" t="s">
        <v>834</v>
      </c>
      <c r="J185" s="54" t="s">
        <v>1024</v>
      </c>
    </row>
    <row r="186" ht="78.75" spans="1:10">
      <c r="A186" s="25" t="s">
        <v>636</v>
      </c>
      <c r="B186" s="23" t="s">
        <v>1056</v>
      </c>
      <c r="C186" s="23"/>
      <c r="D186" s="23"/>
      <c r="E186" s="23"/>
      <c r="F186" s="23"/>
      <c r="G186" s="23"/>
      <c r="H186" s="23"/>
      <c r="I186" s="23"/>
      <c r="J186" s="23"/>
    </row>
    <row r="187" ht="56.25" spans="1:10">
      <c r="A187" s="23"/>
      <c r="B187" s="23"/>
      <c r="C187" s="23" t="s">
        <v>829</v>
      </c>
      <c r="D187" s="53" t="s">
        <v>830</v>
      </c>
      <c r="E187" s="54" t="s">
        <v>1057</v>
      </c>
      <c r="F187" s="43" t="s">
        <v>860</v>
      </c>
      <c r="G187" s="24" t="s">
        <v>901</v>
      </c>
      <c r="H187" s="43" t="s">
        <v>840</v>
      </c>
      <c r="I187" s="43" t="s">
        <v>834</v>
      </c>
      <c r="J187" s="54" t="s">
        <v>1058</v>
      </c>
    </row>
    <row r="188" ht="33.75" spans="1:10">
      <c r="A188" s="23"/>
      <c r="B188" s="23"/>
      <c r="C188" s="23" t="s">
        <v>829</v>
      </c>
      <c r="D188" s="53" t="s">
        <v>877</v>
      </c>
      <c r="E188" s="54" t="s">
        <v>922</v>
      </c>
      <c r="F188" s="43" t="s">
        <v>860</v>
      </c>
      <c r="G188" s="24" t="s">
        <v>901</v>
      </c>
      <c r="H188" s="43" t="s">
        <v>840</v>
      </c>
      <c r="I188" s="43" t="s">
        <v>834</v>
      </c>
      <c r="J188" s="54" t="s">
        <v>923</v>
      </c>
    </row>
    <row r="189" ht="33.75" spans="1:10">
      <c r="A189" s="23"/>
      <c r="B189" s="23"/>
      <c r="C189" s="23" t="s">
        <v>829</v>
      </c>
      <c r="D189" s="53" t="s">
        <v>877</v>
      </c>
      <c r="E189" s="54" t="s">
        <v>1033</v>
      </c>
      <c r="F189" s="43" t="s">
        <v>860</v>
      </c>
      <c r="G189" s="24" t="s">
        <v>901</v>
      </c>
      <c r="H189" s="43" t="s">
        <v>840</v>
      </c>
      <c r="I189" s="43" t="s">
        <v>834</v>
      </c>
      <c r="J189" s="54" t="s">
        <v>1034</v>
      </c>
    </row>
    <row r="190" ht="33.75" spans="1:10">
      <c r="A190" s="23"/>
      <c r="B190" s="23"/>
      <c r="C190" s="23" t="s">
        <v>842</v>
      </c>
      <c r="D190" s="53" t="s">
        <v>843</v>
      </c>
      <c r="E190" s="54" t="s">
        <v>1059</v>
      </c>
      <c r="F190" s="43" t="s">
        <v>838</v>
      </c>
      <c r="G190" s="24" t="s">
        <v>862</v>
      </c>
      <c r="H190" s="43" t="s">
        <v>840</v>
      </c>
      <c r="I190" s="43" t="s">
        <v>834</v>
      </c>
      <c r="J190" s="54" t="s">
        <v>926</v>
      </c>
    </row>
    <row r="191" ht="45" spans="1:10">
      <c r="A191" s="23"/>
      <c r="B191" s="23"/>
      <c r="C191" s="23" t="s">
        <v>847</v>
      </c>
      <c r="D191" s="53" t="s">
        <v>848</v>
      </c>
      <c r="E191" s="54" t="s">
        <v>1060</v>
      </c>
      <c r="F191" s="43" t="s">
        <v>838</v>
      </c>
      <c r="G191" s="24" t="s">
        <v>862</v>
      </c>
      <c r="H191" s="43" t="s">
        <v>840</v>
      </c>
      <c r="I191" s="43" t="s">
        <v>834</v>
      </c>
      <c r="J191" s="54" t="s">
        <v>919</v>
      </c>
    </row>
    <row r="192" ht="78.75" spans="1:10">
      <c r="A192" s="25" t="s">
        <v>625</v>
      </c>
      <c r="B192" s="23" t="s">
        <v>1061</v>
      </c>
      <c r="C192" s="23"/>
      <c r="D192" s="23"/>
      <c r="E192" s="23"/>
      <c r="F192" s="23"/>
      <c r="G192" s="23"/>
      <c r="H192" s="23"/>
      <c r="I192" s="23"/>
      <c r="J192" s="23"/>
    </row>
    <row r="193" ht="33.75" spans="1:10">
      <c r="A193" s="23"/>
      <c r="B193" s="23"/>
      <c r="C193" s="23" t="s">
        <v>829</v>
      </c>
      <c r="D193" s="53" t="s">
        <v>830</v>
      </c>
      <c r="E193" s="54" t="s">
        <v>1028</v>
      </c>
      <c r="F193" s="43" t="s">
        <v>860</v>
      </c>
      <c r="G193" s="24" t="s">
        <v>901</v>
      </c>
      <c r="H193" s="43" t="s">
        <v>840</v>
      </c>
      <c r="I193" s="43" t="s">
        <v>834</v>
      </c>
      <c r="J193" s="54" t="s">
        <v>1029</v>
      </c>
    </row>
    <row r="194" ht="33.75" spans="1:10">
      <c r="A194" s="23"/>
      <c r="B194" s="23"/>
      <c r="C194" s="23" t="s">
        <v>829</v>
      </c>
      <c r="D194" s="53" t="s">
        <v>877</v>
      </c>
      <c r="E194" s="54" t="s">
        <v>922</v>
      </c>
      <c r="F194" s="43" t="s">
        <v>860</v>
      </c>
      <c r="G194" s="24" t="s">
        <v>901</v>
      </c>
      <c r="H194" s="43" t="s">
        <v>840</v>
      </c>
      <c r="I194" s="43" t="s">
        <v>834</v>
      </c>
      <c r="J194" s="54" t="s">
        <v>923</v>
      </c>
    </row>
    <row r="195" ht="33.75" spans="1:10">
      <c r="A195" s="23"/>
      <c r="B195" s="23"/>
      <c r="C195" s="23" t="s">
        <v>829</v>
      </c>
      <c r="D195" s="53" t="s">
        <v>877</v>
      </c>
      <c r="E195" s="54" t="s">
        <v>1033</v>
      </c>
      <c r="F195" s="43" t="s">
        <v>860</v>
      </c>
      <c r="G195" s="24" t="s">
        <v>901</v>
      </c>
      <c r="H195" s="43" t="s">
        <v>840</v>
      </c>
      <c r="I195" s="43" t="s">
        <v>834</v>
      </c>
      <c r="J195" s="54" t="s">
        <v>1034</v>
      </c>
    </row>
    <row r="196" ht="33.75" spans="1:10">
      <c r="A196" s="23"/>
      <c r="B196" s="23"/>
      <c r="C196" s="23" t="s">
        <v>842</v>
      </c>
      <c r="D196" s="53" t="s">
        <v>843</v>
      </c>
      <c r="E196" s="54" t="s">
        <v>925</v>
      </c>
      <c r="F196" s="43" t="s">
        <v>860</v>
      </c>
      <c r="G196" s="24" t="s">
        <v>901</v>
      </c>
      <c r="H196" s="43" t="s">
        <v>840</v>
      </c>
      <c r="I196" s="43" t="s">
        <v>834</v>
      </c>
      <c r="J196" s="54" t="s">
        <v>926</v>
      </c>
    </row>
    <row r="197" ht="33.75" spans="1:10">
      <c r="A197" s="23"/>
      <c r="B197" s="23"/>
      <c r="C197" s="23" t="s">
        <v>847</v>
      </c>
      <c r="D197" s="53" t="s">
        <v>848</v>
      </c>
      <c r="E197" s="54" t="s">
        <v>1023</v>
      </c>
      <c r="F197" s="43" t="s">
        <v>838</v>
      </c>
      <c r="G197" s="24" t="s">
        <v>850</v>
      </c>
      <c r="H197" s="43" t="s">
        <v>840</v>
      </c>
      <c r="I197" s="43" t="s">
        <v>834</v>
      </c>
      <c r="J197" s="54" t="s">
        <v>1024</v>
      </c>
    </row>
    <row r="198" spans="1:10">
      <c r="A198" s="23" t="s">
        <v>65</v>
      </c>
      <c r="B198" s="23"/>
      <c r="C198" s="23"/>
      <c r="D198" s="23"/>
      <c r="E198" s="23"/>
      <c r="F198" s="23"/>
      <c r="G198" s="23"/>
      <c r="H198" s="23"/>
      <c r="I198" s="23"/>
      <c r="J198" s="23"/>
    </row>
    <row r="199" ht="135" spans="1:10">
      <c r="A199" s="25" t="s">
        <v>625</v>
      </c>
      <c r="B199" s="23" t="s">
        <v>1062</v>
      </c>
      <c r="C199" s="23"/>
      <c r="D199" s="23"/>
      <c r="E199" s="23"/>
      <c r="F199" s="23"/>
      <c r="G199" s="23"/>
      <c r="H199" s="23"/>
      <c r="I199" s="23"/>
      <c r="J199" s="23"/>
    </row>
    <row r="200" spans="1:10">
      <c r="A200" s="23"/>
      <c r="B200" s="23"/>
      <c r="C200" s="23" t="s">
        <v>829</v>
      </c>
      <c r="D200" s="53" t="s">
        <v>830</v>
      </c>
      <c r="E200" s="54" t="s">
        <v>1063</v>
      </c>
      <c r="F200" s="43" t="s">
        <v>860</v>
      </c>
      <c r="G200" s="24" t="s">
        <v>1064</v>
      </c>
      <c r="H200" s="43" t="s">
        <v>833</v>
      </c>
      <c r="I200" s="43" t="s">
        <v>834</v>
      </c>
      <c r="J200" s="54" t="s">
        <v>1065</v>
      </c>
    </row>
    <row r="201" ht="33.75" spans="1:10">
      <c r="A201" s="23"/>
      <c r="B201" s="23"/>
      <c r="C201" s="23" t="s">
        <v>829</v>
      </c>
      <c r="D201" s="53" t="s">
        <v>877</v>
      </c>
      <c r="E201" s="54" t="s">
        <v>1066</v>
      </c>
      <c r="F201" s="43" t="s">
        <v>860</v>
      </c>
      <c r="G201" s="24" t="s">
        <v>901</v>
      </c>
      <c r="H201" s="43" t="s">
        <v>840</v>
      </c>
      <c r="I201" s="43" t="s">
        <v>834</v>
      </c>
      <c r="J201" s="54" t="s">
        <v>1067</v>
      </c>
    </row>
    <row r="202" ht="33.75" spans="1:10">
      <c r="A202" s="23"/>
      <c r="B202" s="23"/>
      <c r="C202" s="23" t="s">
        <v>829</v>
      </c>
      <c r="D202" s="53" t="s">
        <v>877</v>
      </c>
      <c r="E202" s="54" t="s">
        <v>957</v>
      </c>
      <c r="F202" s="43" t="s">
        <v>860</v>
      </c>
      <c r="G202" s="24" t="s">
        <v>901</v>
      </c>
      <c r="H202" s="43" t="s">
        <v>840</v>
      </c>
      <c r="I202" s="43" t="s">
        <v>834</v>
      </c>
      <c r="J202" s="54" t="s">
        <v>1068</v>
      </c>
    </row>
    <row r="203" ht="45" spans="1:10">
      <c r="A203" s="23"/>
      <c r="B203" s="23"/>
      <c r="C203" s="23" t="s">
        <v>842</v>
      </c>
      <c r="D203" s="53" t="s">
        <v>843</v>
      </c>
      <c r="E203" s="54" t="s">
        <v>892</v>
      </c>
      <c r="F203" s="43" t="s">
        <v>860</v>
      </c>
      <c r="G203" s="24" t="s">
        <v>901</v>
      </c>
      <c r="H203" s="43" t="s">
        <v>840</v>
      </c>
      <c r="I203" s="43" t="s">
        <v>834</v>
      </c>
      <c r="J203" s="54" t="s">
        <v>1069</v>
      </c>
    </row>
    <row r="204" spans="1:10">
      <c r="A204" s="23"/>
      <c r="B204" s="23"/>
      <c r="C204" s="23" t="s">
        <v>847</v>
      </c>
      <c r="D204" s="53" t="s">
        <v>848</v>
      </c>
      <c r="E204" s="54" t="s">
        <v>967</v>
      </c>
      <c r="F204" s="43" t="s">
        <v>838</v>
      </c>
      <c r="G204" s="24" t="s">
        <v>850</v>
      </c>
      <c r="H204" s="43" t="s">
        <v>840</v>
      </c>
      <c r="I204" s="43" t="s">
        <v>834</v>
      </c>
      <c r="J204" s="54" t="s">
        <v>968</v>
      </c>
    </row>
    <row r="205" ht="157.5" spans="1:10">
      <c r="A205" s="25" t="s">
        <v>629</v>
      </c>
      <c r="B205" s="23" t="s">
        <v>1070</v>
      </c>
      <c r="C205" s="23"/>
      <c r="D205" s="23"/>
      <c r="E205" s="23"/>
      <c r="F205" s="23"/>
      <c r="G205" s="23"/>
      <c r="H205" s="23"/>
      <c r="I205" s="23"/>
      <c r="J205" s="23"/>
    </row>
    <row r="206" ht="33.75" spans="1:10">
      <c r="A206" s="23"/>
      <c r="B206" s="23"/>
      <c r="C206" s="23" t="s">
        <v>829</v>
      </c>
      <c r="D206" s="53" t="s">
        <v>830</v>
      </c>
      <c r="E206" s="54" t="s">
        <v>1071</v>
      </c>
      <c r="F206" s="43" t="s">
        <v>860</v>
      </c>
      <c r="G206" s="24" t="s">
        <v>901</v>
      </c>
      <c r="H206" s="43" t="s">
        <v>840</v>
      </c>
      <c r="I206" s="43" t="s">
        <v>834</v>
      </c>
      <c r="J206" s="54" t="s">
        <v>1072</v>
      </c>
    </row>
    <row r="207" ht="33.75" spans="1:10">
      <c r="A207" s="23"/>
      <c r="B207" s="23"/>
      <c r="C207" s="23" t="s">
        <v>829</v>
      </c>
      <c r="D207" s="53" t="s">
        <v>877</v>
      </c>
      <c r="E207" s="54" t="s">
        <v>1021</v>
      </c>
      <c r="F207" s="43" t="s">
        <v>838</v>
      </c>
      <c r="G207" s="24" t="s">
        <v>50</v>
      </c>
      <c r="H207" s="43" t="s">
        <v>840</v>
      </c>
      <c r="I207" s="43" t="s">
        <v>834</v>
      </c>
      <c r="J207" s="54" t="s">
        <v>1073</v>
      </c>
    </row>
    <row r="208" ht="22.5" spans="1:10">
      <c r="A208" s="23"/>
      <c r="B208" s="23"/>
      <c r="C208" s="23" t="s">
        <v>842</v>
      </c>
      <c r="D208" s="53" t="s">
        <v>843</v>
      </c>
      <c r="E208" s="54" t="s">
        <v>1074</v>
      </c>
      <c r="F208" s="43" t="s">
        <v>860</v>
      </c>
      <c r="G208" s="24" t="s">
        <v>1075</v>
      </c>
      <c r="H208" s="43"/>
      <c r="I208" s="43" t="s">
        <v>1076</v>
      </c>
      <c r="J208" s="54" t="s">
        <v>1077</v>
      </c>
    </row>
    <row r="209" ht="33.75" spans="1:10">
      <c r="A209" s="23"/>
      <c r="B209" s="23"/>
      <c r="C209" s="23" t="s">
        <v>847</v>
      </c>
      <c r="D209" s="53" t="s">
        <v>848</v>
      </c>
      <c r="E209" s="54" t="s">
        <v>1078</v>
      </c>
      <c r="F209" s="43" t="s">
        <v>838</v>
      </c>
      <c r="G209" s="24" t="s">
        <v>918</v>
      </c>
      <c r="H209" s="43" t="s">
        <v>840</v>
      </c>
      <c r="I209" s="43" t="s">
        <v>834</v>
      </c>
      <c r="J209" s="54" t="s">
        <v>1079</v>
      </c>
    </row>
    <row r="210" ht="33.75" spans="1:10">
      <c r="A210" s="23"/>
      <c r="B210" s="23"/>
      <c r="C210" s="23" t="s">
        <v>847</v>
      </c>
      <c r="D210" s="53" t="s">
        <v>848</v>
      </c>
      <c r="E210" s="54" t="s">
        <v>1080</v>
      </c>
      <c r="F210" s="43" t="s">
        <v>838</v>
      </c>
      <c r="G210" s="24" t="s">
        <v>918</v>
      </c>
      <c r="H210" s="43" t="s">
        <v>840</v>
      </c>
      <c r="I210" s="43" t="s">
        <v>834</v>
      </c>
      <c r="J210" s="54" t="s">
        <v>1081</v>
      </c>
    </row>
    <row r="211" ht="168.75" spans="1:10">
      <c r="A211" s="25" t="s">
        <v>639</v>
      </c>
      <c r="B211" s="23" t="s">
        <v>1082</v>
      </c>
      <c r="C211" s="23"/>
      <c r="D211" s="23"/>
      <c r="E211" s="23"/>
      <c r="F211" s="23"/>
      <c r="G211" s="23"/>
      <c r="H211" s="23"/>
      <c r="I211" s="23"/>
      <c r="J211" s="23"/>
    </row>
    <row r="212" ht="22.5" spans="1:10">
      <c r="A212" s="23"/>
      <c r="B212" s="23"/>
      <c r="C212" s="23" t="s">
        <v>829</v>
      </c>
      <c r="D212" s="53" t="s">
        <v>830</v>
      </c>
      <c r="E212" s="54" t="s">
        <v>1083</v>
      </c>
      <c r="F212" s="43" t="s">
        <v>860</v>
      </c>
      <c r="G212" s="24" t="s">
        <v>52</v>
      </c>
      <c r="H212" s="43" t="s">
        <v>875</v>
      </c>
      <c r="I212" s="43" t="s">
        <v>834</v>
      </c>
      <c r="J212" s="54" t="s">
        <v>1084</v>
      </c>
    </row>
    <row r="213" ht="33.75" spans="1:10">
      <c r="A213" s="23"/>
      <c r="B213" s="23"/>
      <c r="C213" s="23" t="s">
        <v>829</v>
      </c>
      <c r="D213" s="53" t="s">
        <v>877</v>
      </c>
      <c r="E213" s="54" t="s">
        <v>1085</v>
      </c>
      <c r="F213" s="43" t="s">
        <v>838</v>
      </c>
      <c r="G213" s="24" t="s">
        <v>946</v>
      </c>
      <c r="H213" s="43" t="s">
        <v>840</v>
      </c>
      <c r="I213" s="43" t="s">
        <v>834</v>
      </c>
      <c r="J213" s="54" t="s">
        <v>1086</v>
      </c>
    </row>
    <row r="214" ht="33.75" spans="1:10">
      <c r="A214" s="23"/>
      <c r="B214" s="23"/>
      <c r="C214" s="23" t="s">
        <v>842</v>
      </c>
      <c r="D214" s="53" t="s">
        <v>843</v>
      </c>
      <c r="E214" s="54" t="s">
        <v>892</v>
      </c>
      <c r="F214" s="43" t="s">
        <v>838</v>
      </c>
      <c r="G214" s="24" t="s">
        <v>850</v>
      </c>
      <c r="H214" s="43" t="s">
        <v>840</v>
      </c>
      <c r="I214" s="43" t="s">
        <v>834</v>
      </c>
      <c r="J214" s="54" t="s">
        <v>1087</v>
      </c>
    </row>
    <row r="215" ht="67.5" spans="1:10">
      <c r="A215" s="23"/>
      <c r="B215" s="23"/>
      <c r="C215" s="23" t="s">
        <v>847</v>
      </c>
      <c r="D215" s="53" t="s">
        <v>848</v>
      </c>
      <c r="E215" s="54" t="s">
        <v>982</v>
      </c>
      <c r="F215" s="43" t="s">
        <v>838</v>
      </c>
      <c r="G215" s="24" t="s">
        <v>850</v>
      </c>
      <c r="H215" s="43" t="s">
        <v>840</v>
      </c>
      <c r="I215" s="43" t="s">
        <v>834</v>
      </c>
      <c r="J215" s="54" t="s">
        <v>1088</v>
      </c>
    </row>
    <row r="216" ht="33.75" spans="1:10">
      <c r="A216" s="23"/>
      <c r="B216" s="23"/>
      <c r="C216" s="23" t="s">
        <v>852</v>
      </c>
      <c r="D216" s="53" t="s">
        <v>1089</v>
      </c>
      <c r="E216" s="54" t="s">
        <v>1089</v>
      </c>
      <c r="F216" s="43" t="s">
        <v>832</v>
      </c>
      <c r="G216" s="24" t="s">
        <v>119</v>
      </c>
      <c r="H216" s="43" t="s">
        <v>840</v>
      </c>
      <c r="I216" s="43" t="s">
        <v>834</v>
      </c>
      <c r="J216" s="54" t="s">
        <v>1090</v>
      </c>
    </row>
    <row r="217" ht="157.5" spans="1:10">
      <c r="A217" s="25" t="s">
        <v>649</v>
      </c>
      <c r="B217" s="23" t="s">
        <v>1091</v>
      </c>
      <c r="C217" s="23"/>
      <c r="D217" s="23"/>
      <c r="E217" s="23"/>
      <c r="F217" s="23"/>
      <c r="G217" s="23"/>
      <c r="H217" s="23"/>
      <c r="I217" s="23"/>
      <c r="J217" s="23"/>
    </row>
    <row r="218" spans="1:10">
      <c r="A218" s="23"/>
      <c r="B218" s="23"/>
      <c r="C218" s="23" t="s">
        <v>829</v>
      </c>
      <c r="D218" s="53" t="s">
        <v>830</v>
      </c>
      <c r="E218" s="54" t="s">
        <v>1063</v>
      </c>
      <c r="F218" s="43" t="s">
        <v>860</v>
      </c>
      <c r="G218" s="24" t="s">
        <v>1092</v>
      </c>
      <c r="H218" s="43" t="s">
        <v>833</v>
      </c>
      <c r="I218" s="43" t="s">
        <v>834</v>
      </c>
      <c r="J218" s="54" t="s">
        <v>1065</v>
      </c>
    </row>
    <row r="219" ht="33.75" spans="1:10">
      <c r="A219" s="23"/>
      <c r="B219" s="23"/>
      <c r="C219" s="23" t="s">
        <v>829</v>
      </c>
      <c r="D219" s="53" t="s">
        <v>877</v>
      </c>
      <c r="E219" s="54" t="s">
        <v>957</v>
      </c>
      <c r="F219" s="43" t="s">
        <v>860</v>
      </c>
      <c r="G219" s="24" t="s">
        <v>901</v>
      </c>
      <c r="H219" s="43" t="s">
        <v>840</v>
      </c>
      <c r="I219" s="43" t="s">
        <v>834</v>
      </c>
      <c r="J219" s="54" t="s">
        <v>1093</v>
      </c>
    </row>
    <row r="220" ht="33.75" spans="1:10">
      <c r="A220" s="23"/>
      <c r="B220" s="23"/>
      <c r="C220" s="23" t="s">
        <v>829</v>
      </c>
      <c r="D220" s="53" t="s">
        <v>877</v>
      </c>
      <c r="E220" s="54" t="s">
        <v>1066</v>
      </c>
      <c r="F220" s="43" t="s">
        <v>860</v>
      </c>
      <c r="G220" s="24" t="s">
        <v>901</v>
      </c>
      <c r="H220" s="43" t="s">
        <v>840</v>
      </c>
      <c r="I220" s="43" t="s">
        <v>834</v>
      </c>
      <c r="J220" s="54" t="s">
        <v>1067</v>
      </c>
    </row>
    <row r="221" ht="45" spans="1:10">
      <c r="A221" s="23"/>
      <c r="B221" s="23"/>
      <c r="C221" s="23" t="s">
        <v>842</v>
      </c>
      <c r="D221" s="53" t="s">
        <v>843</v>
      </c>
      <c r="E221" s="54" t="s">
        <v>892</v>
      </c>
      <c r="F221" s="43" t="s">
        <v>838</v>
      </c>
      <c r="G221" s="24" t="s">
        <v>850</v>
      </c>
      <c r="H221" s="43" t="s">
        <v>840</v>
      </c>
      <c r="I221" s="43" t="s">
        <v>834</v>
      </c>
      <c r="J221" s="54" t="s">
        <v>1069</v>
      </c>
    </row>
    <row r="222" ht="33.75" spans="1:10">
      <c r="A222" s="23"/>
      <c r="B222" s="23"/>
      <c r="C222" s="23" t="s">
        <v>847</v>
      </c>
      <c r="D222" s="53" t="s">
        <v>848</v>
      </c>
      <c r="E222" s="54" t="s">
        <v>1023</v>
      </c>
      <c r="F222" s="43" t="s">
        <v>838</v>
      </c>
      <c r="G222" s="24" t="s">
        <v>850</v>
      </c>
      <c r="H222" s="43" t="s">
        <v>840</v>
      </c>
      <c r="I222" s="43" t="s">
        <v>834</v>
      </c>
      <c r="J222" s="54" t="s">
        <v>1094</v>
      </c>
    </row>
    <row r="223" ht="45" spans="1:10">
      <c r="A223" s="25" t="s">
        <v>596</v>
      </c>
      <c r="B223" s="23" t="s">
        <v>1095</v>
      </c>
      <c r="C223" s="23"/>
      <c r="D223" s="23"/>
      <c r="E223" s="23"/>
      <c r="F223" s="23"/>
      <c r="G223" s="23"/>
      <c r="H223" s="23"/>
      <c r="I223" s="23"/>
      <c r="J223" s="23"/>
    </row>
    <row r="224" ht="22.5" spans="1:10">
      <c r="A224" s="23"/>
      <c r="B224" s="23"/>
      <c r="C224" s="23" t="s">
        <v>829</v>
      </c>
      <c r="D224" s="53" t="s">
        <v>830</v>
      </c>
      <c r="E224" s="54" t="s">
        <v>984</v>
      </c>
      <c r="F224" s="43" t="s">
        <v>860</v>
      </c>
      <c r="G224" s="24" t="s">
        <v>119</v>
      </c>
      <c r="H224" s="43" t="s">
        <v>1096</v>
      </c>
      <c r="I224" s="43" t="s">
        <v>834</v>
      </c>
      <c r="J224" s="54" t="s">
        <v>963</v>
      </c>
    </row>
    <row r="225" ht="33.75" spans="1:10">
      <c r="A225" s="23"/>
      <c r="B225" s="23"/>
      <c r="C225" s="23" t="s">
        <v>829</v>
      </c>
      <c r="D225" s="53" t="s">
        <v>877</v>
      </c>
      <c r="E225" s="54" t="s">
        <v>922</v>
      </c>
      <c r="F225" s="43" t="s">
        <v>860</v>
      </c>
      <c r="G225" s="24" t="s">
        <v>901</v>
      </c>
      <c r="H225" s="43" t="s">
        <v>840</v>
      </c>
      <c r="I225" s="43" t="s">
        <v>834</v>
      </c>
      <c r="J225" s="54" t="s">
        <v>923</v>
      </c>
    </row>
    <row r="226" ht="33.75" spans="1:10">
      <c r="A226" s="23"/>
      <c r="B226" s="23"/>
      <c r="C226" s="23" t="s">
        <v>829</v>
      </c>
      <c r="D226" s="53" t="s">
        <v>836</v>
      </c>
      <c r="E226" s="54" t="s">
        <v>965</v>
      </c>
      <c r="F226" s="43" t="s">
        <v>860</v>
      </c>
      <c r="G226" s="24" t="s">
        <v>901</v>
      </c>
      <c r="H226" s="43" t="s">
        <v>840</v>
      </c>
      <c r="I226" s="43" t="s">
        <v>834</v>
      </c>
      <c r="J226" s="54" t="s">
        <v>966</v>
      </c>
    </row>
    <row r="227" ht="33.75" spans="1:10">
      <c r="A227" s="23"/>
      <c r="B227" s="23"/>
      <c r="C227" s="23" t="s">
        <v>842</v>
      </c>
      <c r="D227" s="53" t="s">
        <v>843</v>
      </c>
      <c r="E227" s="54" t="s">
        <v>925</v>
      </c>
      <c r="F227" s="43" t="s">
        <v>838</v>
      </c>
      <c r="G227" s="24" t="s">
        <v>850</v>
      </c>
      <c r="H227" s="43" t="s">
        <v>840</v>
      </c>
      <c r="I227" s="43" t="s">
        <v>834</v>
      </c>
      <c r="J227" s="54" t="s">
        <v>926</v>
      </c>
    </row>
    <row r="228" spans="1:10">
      <c r="A228" s="23"/>
      <c r="B228" s="23"/>
      <c r="C228" s="23" t="s">
        <v>847</v>
      </c>
      <c r="D228" s="53" t="s">
        <v>848</v>
      </c>
      <c r="E228" s="54" t="s">
        <v>967</v>
      </c>
      <c r="F228" s="43" t="s">
        <v>838</v>
      </c>
      <c r="G228" s="24" t="s">
        <v>850</v>
      </c>
      <c r="H228" s="43" t="s">
        <v>840</v>
      </c>
      <c r="I228" s="43" t="s">
        <v>834</v>
      </c>
      <c r="J228" s="54" t="s">
        <v>968</v>
      </c>
    </row>
    <row r="229" ht="33.75" spans="1:10">
      <c r="A229" s="25" t="s">
        <v>651</v>
      </c>
      <c r="B229" s="23" t="s">
        <v>1097</v>
      </c>
      <c r="C229" s="23"/>
      <c r="D229" s="23"/>
      <c r="E229" s="23"/>
      <c r="F229" s="23"/>
      <c r="G229" s="23"/>
      <c r="H229" s="23"/>
      <c r="I229" s="23"/>
      <c r="J229" s="23"/>
    </row>
    <row r="230" ht="22.5" spans="1:10">
      <c r="A230" s="23"/>
      <c r="B230" s="23"/>
      <c r="C230" s="23" t="s">
        <v>829</v>
      </c>
      <c r="D230" s="53" t="s">
        <v>830</v>
      </c>
      <c r="E230" s="54" t="s">
        <v>1098</v>
      </c>
      <c r="F230" s="43" t="s">
        <v>860</v>
      </c>
      <c r="G230" s="24" t="s">
        <v>47</v>
      </c>
      <c r="H230" s="43" t="s">
        <v>875</v>
      </c>
      <c r="I230" s="43" t="s">
        <v>834</v>
      </c>
      <c r="J230" s="54" t="s">
        <v>1099</v>
      </c>
    </row>
    <row r="231" ht="22.5" spans="1:10">
      <c r="A231" s="23"/>
      <c r="B231" s="23"/>
      <c r="C231" s="23" t="s">
        <v>829</v>
      </c>
      <c r="D231" s="53" t="s">
        <v>877</v>
      </c>
      <c r="E231" s="54" t="s">
        <v>1100</v>
      </c>
      <c r="F231" s="43" t="s">
        <v>860</v>
      </c>
      <c r="G231" s="24" t="s">
        <v>1101</v>
      </c>
      <c r="H231" s="43" t="s">
        <v>840</v>
      </c>
      <c r="I231" s="43" t="s">
        <v>834</v>
      </c>
      <c r="J231" s="54" t="s">
        <v>1102</v>
      </c>
    </row>
    <row r="232" ht="22.5" spans="1:10">
      <c r="A232" s="23"/>
      <c r="B232" s="23"/>
      <c r="C232" s="23" t="s">
        <v>829</v>
      </c>
      <c r="D232" s="53" t="s">
        <v>836</v>
      </c>
      <c r="E232" s="54" t="s">
        <v>1103</v>
      </c>
      <c r="F232" s="43" t="s">
        <v>860</v>
      </c>
      <c r="G232" s="24" t="s">
        <v>901</v>
      </c>
      <c r="H232" s="43" t="s">
        <v>840</v>
      </c>
      <c r="I232" s="43" t="s">
        <v>834</v>
      </c>
      <c r="J232" s="54" t="s">
        <v>1104</v>
      </c>
    </row>
    <row r="233" spans="1:10">
      <c r="A233" s="23"/>
      <c r="B233" s="23"/>
      <c r="C233" s="23" t="s">
        <v>842</v>
      </c>
      <c r="D233" s="53" t="s">
        <v>1011</v>
      </c>
      <c r="E233" s="54" t="s">
        <v>1105</v>
      </c>
      <c r="F233" s="43" t="s">
        <v>838</v>
      </c>
      <c r="G233" s="24" t="s">
        <v>862</v>
      </c>
      <c r="H233" s="43" t="s">
        <v>840</v>
      </c>
      <c r="I233" s="43" t="s">
        <v>834</v>
      </c>
      <c r="J233" s="54" t="s">
        <v>1106</v>
      </c>
    </row>
    <row r="234" spans="1:10">
      <c r="A234" s="23"/>
      <c r="B234" s="23"/>
      <c r="C234" s="23" t="s">
        <v>847</v>
      </c>
      <c r="D234" s="53" t="s">
        <v>848</v>
      </c>
      <c r="E234" s="54" t="s">
        <v>1107</v>
      </c>
      <c r="F234" s="43" t="s">
        <v>838</v>
      </c>
      <c r="G234" s="24" t="s">
        <v>862</v>
      </c>
      <c r="H234" s="43" t="s">
        <v>840</v>
      </c>
      <c r="I234" s="43" t="s">
        <v>834</v>
      </c>
      <c r="J234" s="54" t="s">
        <v>968</v>
      </c>
    </row>
    <row r="235" ht="67.5" spans="1:10">
      <c r="A235" s="25" t="s">
        <v>576</v>
      </c>
      <c r="B235" s="23" t="s">
        <v>1108</v>
      </c>
      <c r="C235" s="23"/>
      <c r="D235" s="23"/>
      <c r="E235" s="23"/>
      <c r="F235" s="23"/>
      <c r="G235" s="23"/>
      <c r="H235" s="23"/>
      <c r="I235" s="23"/>
      <c r="J235" s="23"/>
    </row>
    <row r="236" ht="22.5" spans="1:10">
      <c r="A236" s="23"/>
      <c r="B236" s="23"/>
      <c r="C236" s="23" t="s">
        <v>829</v>
      </c>
      <c r="D236" s="53" t="s">
        <v>830</v>
      </c>
      <c r="E236" s="54" t="s">
        <v>1109</v>
      </c>
      <c r="F236" s="43" t="s">
        <v>860</v>
      </c>
      <c r="G236" s="24" t="s">
        <v>1110</v>
      </c>
      <c r="H236" s="43" t="s">
        <v>856</v>
      </c>
      <c r="I236" s="43" t="s">
        <v>834</v>
      </c>
      <c r="J236" s="54" t="s">
        <v>1111</v>
      </c>
    </row>
    <row r="237" ht="22.5" spans="1:10">
      <c r="A237" s="23"/>
      <c r="B237" s="23"/>
      <c r="C237" s="23" t="s">
        <v>829</v>
      </c>
      <c r="D237" s="53" t="s">
        <v>836</v>
      </c>
      <c r="E237" s="54" t="s">
        <v>1112</v>
      </c>
      <c r="F237" s="43" t="s">
        <v>838</v>
      </c>
      <c r="G237" s="24" t="s">
        <v>850</v>
      </c>
      <c r="H237" s="43" t="s">
        <v>840</v>
      </c>
      <c r="I237" s="43" t="s">
        <v>834</v>
      </c>
      <c r="J237" s="54" t="s">
        <v>1111</v>
      </c>
    </row>
    <row r="238" ht="56.25" spans="1:10">
      <c r="A238" s="23"/>
      <c r="B238" s="23"/>
      <c r="C238" s="23" t="s">
        <v>842</v>
      </c>
      <c r="D238" s="53" t="s">
        <v>843</v>
      </c>
      <c r="E238" s="54" t="s">
        <v>892</v>
      </c>
      <c r="F238" s="43" t="s">
        <v>838</v>
      </c>
      <c r="G238" s="24" t="s">
        <v>850</v>
      </c>
      <c r="H238" s="43" t="s">
        <v>840</v>
      </c>
      <c r="I238" s="43" t="s">
        <v>834</v>
      </c>
      <c r="J238" s="54" t="s">
        <v>1113</v>
      </c>
    </row>
    <row r="239" ht="33.75" spans="1:10">
      <c r="A239" s="23"/>
      <c r="B239" s="23"/>
      <c r="C239" s="23" t="s">
        <v>842</v>
      </c>
      <c r="D239" s="53" t="s">
        <v>843</v>
      </c>
      <c r="E239" s="54" t="s">
        <v>925</v>
      </c>
      <c r="F239" s="43" t="s">
        <v>838</v>
      </c>
      <c r="G239" s="24" t="s">
        <v>850</v>
      </c>
      <c r="H239" s="43" t="s">
        <v>840</v>
      </c>
      <c r="I239" s="43" t="s">
        <v>834</v>
      </c>
      <c r="J239" s="54" t="s">
        <v>1114</v>
      </c>
    </row>
    <row r="240" spans="1:10">
      <c r="A240" s="23"/>
      <c r="B240" s="23"/>
      <c r="C240" s="23" t="s">
        <v>847</v>
      </c>
      <c r="D240" s="53" t="s">
        <v>848</v>
      </c>
      <c r="E240" s="54" t="s">
        <v>893</v>
      </c>
      <c r="F240" s="43" t="s">
        <v>838</v>
      </c>
      <c r="G240" s="24" t="s">
        <v>850</v>
      </c>
      <c r="H240" s="43" t="s">
        <v>840</v>
      </c>
      <c r="I240" s="43" t="s">
        <v>834</v>
      </c>
      <c r="J240" s="54" t="s">
        <v>1115</v>
      </c>
    </row>
    <row r="241" ht="112.5" spans="1:10">
      <c r="A241" s="25" t="s">
        <v>647</v>
      </c>
      <c r="B241" s="23" t="s">
        <v>1116</v>
      </c>
      <c r="C241" s="23"/>
      <c r="D241" s="23"/>
      <c r="E241" s="23"/>
      <c r="F241" s="23"/>
      <c r="G241" s="23"/>
      <c r="H241" s="23"/>
      <c r="I241" s="23"/>
      <c r="J241" s="23"/>
    </row>
    <row r="242" spans="1:10">
      <c r="A242" s="23"/>
      <c r="B242" s="23"/>
      <c r="C242" s="23" t="s">
        <v>829</v>
      </c>
      <c r="D242" s="53" t="s">
        <v>830</v>
      </c>
      <c r="E242" s="54" t="s">
        <v>1063</v>
      </c>
      <c r="F242" s="43" t="s">
        <v>860</v>
      </c>
      <c r="G242" s="24" t="s">
        <v>1117</v>
      </c>
      <c r="H242" s="43" t="s">
        <v>833</v>
      </c>
      <c r="I242" s="43" t="s">
        <v>834</v>
      </c>
      <c r="J242" s="54" t="s">
        <v>1065</v>
      </c>
    </row>
    <row r="243" ht="33.75" spans="1:10">
      <c r="A243" s="23"/>
      <c r="B243" s="23"/>
      <c r="C243" s="23" t="s">
        <v>829</v>
      </c>
      <c r="D243" s="53" t="s">
        <v>877</v>
      </c>
      <c r="E243" s="54" t="s">
        <v>957</v>
      </c>
      <c r="F243" s="43" t="s">
        <v>860</v>
      </c>
      <c r="G243" s="24" t="s">
        <v>901</v>
      </c>
      <c r="H243" s="43" t="s">
        <v>840</v>
      </c>
      <c r="I243" s="43" t="s">
        <v>834</v>
      </c>
      <c r="J243" s="54" t="s">
        <v>1068</v>
      </c>
    </row>
    <row r="244" ht="33.75" spans="1:10">
      <c r="A244" s="23"/>
      <c r="B244" s="23"/>
      <c r="C244" s="23" t="s">
        <v>829</v>
      </c>
      <c r="D244" s="53" t="s">
        <v>877</v>
      </c>
      <c r="E244" s="54" t="s">
        <v>1066</v>
      </c>
      <c r="F244" s="43" t="s">
        <v>860</v>
      </c>
      <c r="G244" s="24" t="s">
        <v>901</v>
      </c>
      <c r="H244" s="43" t="s">
        <v>840</v>
      </c>
      <c r="I244" s="43" t="s">
        <v>834</v>
      </c>
      <c r="J244" s="54" t="s">
        <v>1067</v>
      </c>
    </row>
    <row r="245" ht="45" spans="1:10">
      <c r="A245" s="23"/>
      <c r="B245" s="23"/>
      <c r="C245" s="23" t="s">
        <v>842</v>
      </c>
      <c r="D245" s="53" t="s">
        <v>843</v>
      </c>
      <c r="E245" s="54" t="s">
        <v>892</v>
      </c>
      <c r="F245" s="43" t="s">
        <v>838</v>
      </c>
      <c r="G245" s="24" t="s">
        <v>850</v>
      </c>
      <c r="H245" s="43" t="s">
        <v>840</v>
      </c>
      <c r="I245" s="43" t="s">
        <v>834</v>
      </c>
      <c r="J245" s="54" t="s">
        <v>1069</v>
      </c>
    </row>
    <row r="246" spans="1:10">
      <c r="A246" s="23"/>
      <c r="B246" s="23"/>
      <c r="C246" s="23" t="s">
        <v>847</v>
      </c>
      <c r="D246" s="53" t="s">
        <v>848</v>
      </c>
      <c r="E246" s="54" t="s">
        <v>1023</v>
      </c>
      <c r="F246" s="43" t="s">
        <v>838</v>
      </c>
      <c r="G246" s="24" t="s">
        <v>850</v>
      </c>
      <c r="H246" s="43" t="s">
        <v>840</v>
      </c>
      <c r="I246" s="43" t="s">
        <v>834</v>
      </c>
      <c r="J246" s="54" t="s">
        <v>968</v>
      </c>
    </row>
    <row r="247" spans="1:10">
      <c r="A247" s="23" t="s">
        <v>67</v>
      </c>
      <c r="B247" s="23"/>
      <c r="C247" s="23"/>
      <c r="D247" s="23"/>
      <c r="E247" s="23"/>
      <c r="F247" s="23"/>
      <c r="G247" s="23"/>
      <c r="H247" s="23"/>
      <c r="I247" s="23"/>
      <c r="J247" s="23"/>
    </row>
    <row r="248" ht="180" spans="1:10">
      <c r="A248" s="25" t="s">
        <v>634</v>
      </c>
      <c r="B248" s="23" t="s">
        <v>1118</v>
      </c>
      <c r="C248" s="23"/>
      <c r="D248" s="23"/>
      <c r="E248" s="23"/>
      <c r="F248" s="23"/>
      <c r="G248" s="23"/>
      <c r="H248" s="23"/>
      <c r="I248" s="23"/>
      <c r="J248" s="23"/>
    </row>
    <row r="249" ht="45" spans="1:10">
      <c r="A249" s="23"/>
      <c r="B249" s="23"/>
      <c r="C249" s="23" t="s">
        <v>829</v>
      </c>
      <c r="D249" s="53" t="s">
        <v>830</v>
      </c>
      <c r="E249" s="54" t="s">
        <v>1052</v>
      </c>
      <c r="F249" s="43" t="s">
        <v>860</v>
      </c>
      <c r="G249" s="24" t="s">
        <v>901</v>
      </c>
      <c r="H249" s="43" t="s">
        <v>840</v>
      </c>
      <c r="I249" s="43" t="s">
        <v>834</v>
      </c>
      <c r="J249" s="54" t="s">
        <v>1053</v>
      </c>
    </row>
    <row r="250" ht="90" spans="1:10">
      <c r="A250" s="23"/>
      <c r="B250" s="23"/>
      <c r="C250" s="23" t="s">
        <v>829</v>
      </c>
      <c r="D250" s="53" t="s">
        <v>877</v>
      </c>
      <c r="E250" s="54" t="s">
        <v>1119</v>
      </c>
      <c r="F250" s="43" t="s">
        <v>860</v>
      </c>
      <c r="G250" s="24" t="s">
        <v>901</v>
      </c>
      <c r="H250" s="43" t="s">
        <v>840</v>
      </c>
      <c r="I250" s="43" t="s">
        <v>834</v>
      </c>
      <c r="J250" s="54" t="s">
        <v>1120</v>
      </c>
    </row>
    <row r="251" ht="33.75" spans="1:10">
      <c r="A251" s="23"/>
      <c r="B251" s="23"/>
      <c r="C251" s="23" t="s">
        <v>829</v>
      </c>
      <c r="D251" s="53" t="s">
        <v>877</v>
      </c>
      <c r="E251" s="54" t="s">
        <v>1021</v>
      </c>
      <c r="F251" s="43" t="s">
        <v>838</v>
      </c>
      <c r="G251" s="24" t="s">
        <v>50</v>
      </c>
      <c r="H251" s="43" t="s">
        <v>840</v>
      </c>
      <c r="I251" s="43" t="s">
        <v>834</v>
      </c>
      <c r="J251" s="54" t="s">
        <v>1121</v>
      </c>
    </row>
    <row r="252" ht="56.25" spans="1:10">
      <c r="A252" s="23"/>
      <c r="B252" s="23"/>
      <c r="C252" s="23" t="s">
        <v>829</v>
      </c>
      <c r="D252" s="53" t="s">
        <v>877</v>
      </c>
      <c r="E252" s="54" t="s">
        <v>957</v>
      </c>
      <c r="F252" s="43" t="s">
        <v>860</v>
      </c>
      <c r="G252" s="24" t="s">
        <v>901</v>
      </c>
      <c r="H252" s="43" t="s">
        <v>840</v>
      </c>
      <c r="I252" s="43" t="s">
        <v>834</v>
      </c>
      <c r="J252" s="54" t="s">
        <v>1122</v>
      </c>
    </row>
    <row r="253" ht="78.75" spans="1:10">
      <c r="A253" s="23"/>
      <c r="B253" s="23"/>
      <c r="C253" s="23" t="s">
        <v>842</v>
      </c>
      <c r="D253" s="53" t="s">
        <v>843</v>
      </c>
      <c r="E253" s="54" t="s">
        <v>1123</v>
      </c>
      <c r="F253" s="43" t="s">
        <v>838</v>
      </c>
      <c r="G253" s="24" t="s">
        <v>850</v>
      </c>
      <c r="H253" s="43" t="s">
        <v>840</v>
      </c>
      <c r="I253" s="43" t="s">
        <v>834</v>
      </c>
      <c r="J253" s="54" t="s">
        <v>1124</v>
      </c>
    </row>
    <row r="254" ht="33.75" spans="1:10">
      <c r="A254" s="23"/>
      <c r="B254" s="23"/>
      <c r="C254" s="23" t="s">
        <v>847</v>
      </c>
      <c r="D254" s="53" t="s">
        <v>848</v>
      </c>
      <c r="E254" s="54" t="s">
        <v>1023</v>
      </c>
      <c r="F254" s="43" t="s">
        <v>838</v>
      </c>
      <c r="G254" s="24" t="s">
        <v>850</v>
      </c>
      <c r="H254" s="43" t="s">
        <v>840</v>
      </c>
      <c r="I254" s="43" t="s">
        <v>834</v>
      </c>
      <c r="J254" s="54" t="s">
        <v>1125</v>
      </c>
    </row>
    <row r="255" ht="157.5" spans="1:10">
      <c r="A255" s="25" t="s">
        <v>576</v>
      </c>
      <c r="B255" s="23" t="s">
        <v>1126</v>
      </c>
      <c r="C255" s="23"/>
      <c r="D255" s="23"/>
      <c r="E255" s="23"/>
      <c r="F255" s="23"/>
      <c r="G255" s="23"/>
      <c r="H255" s="23"/>
      <c r="I255" s="23"/>
      <c r="J255" s="23"/>
    </row>
    <row r="256" ht="33.75" spans="1:10">
      <c r="A256" s="23"/>
      <c r="B256" s="23"/>
      <c r="C256" s="23" t="s">
        <v>829</v>
      </c>
      <c r="D256" s="53" t="s">
        <v>830</v>
      </c>
      <c r="E256" s="54" t="s">
        <v>1109</v>
      </c>
      <c r="F256" s="43" t="s">
        <v>860</v>
      </c>
      <c r="G256" s="24" t="s">
        <v>1127</v>
      </c>
      <c r="H256" s="43" t="s">
        <v>1128</v>
      </c>
      <c r="I256" s="43" t="s">
        <v>834</v>
      </c>
      <c r="J256" s="54" t="s">
        <v>1129</v>
      </c>
    </row>
    <row r="257" ht="33.75" spans="1:10">
      <c r="A257" s="23"/>
      <c r="B257" s="23"/>
      <c r="C257" s="23" t="s">
        <v>829</v>
      </c>
      <c r="D257" s="53" t="s">
        <v>836</v>
      </c>
      <c r="E257" s="54" t="s">
        <v>1112</v>
      </c>
      <c r="F257" s="43" t="s">
        <v>838</v>
      </c>
      <c r="G257" s="24" t="s">
        <v>850</v>
      </c>
      <c r="H257" s="43" t="s">
        <v>840</v>
      </c>
      <c r="I257" s="43" t="s">
        <v>834</v>
      </c>
      <c r="J257" s="54" t="s">
        <v>1130</v>
      </c>
    </row>
    <row r="258" ht="56.25" spans="1:10">
      <c r="A258" s="23"/>
      <c r="B258" s="23"/>
      <c r="C258" s="23" t="s">
        <v>842</v>
      </c>
      <c r="D258" s="53" t="s">
        <v>843</v>
      </c>
      <c r="E258" s="54" t="s">
        <v>892</v>
      </c>
      <c r="F258" s="43" t="s">
        <v>838</v>
      </c>
      <c r="G258" s="24" t="s">
        <v>850</v>
      </c>
      <c r="H258" s="43" t="s">
        <v>840</v>
      </c>
      <c r="I258" s="43" t="s">
        <v>834</v>
      </c>
      <c r="J258" s="54" t="s">
        <v>1131</v>
      </c>
    </row>
    <row r="259" ht="45" spans="1:10">
      <c r="A259" s="23"/>
      <c r="B259" s="23"/>
      <c r="C259" s="23" t="s">
        <v>842</v>
      </c>
      <c r="D259" s="53" t="s">
        <v>843</v>
      </c>
      <c r="E259" s="54" t="s">
        <v>925</v>
      </c>
      <c r="F259" s="43" t="s">
        <v>838</v>
      </c>
      <c r="G259" s="24" t="s">
        <v>850</v>
      </c>
      <c r="H259" s="43" t="s">
        <v>840</v>
      </c>
      <c r="I259" s="43" t="s">
        <v>834</v>
      </c>
      <c r="J259" s="54" t="s">
        <v>1132</v>
      </c>
    </row>
    <row r="260" ht="56.25" spans="1:10">
      <c r="A260" s="23"/>
      <c r="B260" s="23"/>
      <c r="C260" s="23" t="s">
        <v>847</v>
      </c>
      <c r="D260" s="53" t="s">
        <v>848</v>
      </c>
      <c r="E260" s="54" t="s">
        <v>893</v>
      </c>
      <c r="F260" s="43" t="s">
        <v>838</v>
      </c>
      <c r="G260" s="24" t="s">
        <v>850</v>
      </c>
      <c r="H260" s="43" t="s">
        <v>840</v>
      </c>
      <c r="I260" s="43" t="s">
        <v>834</v>
      </c>
      <c r="J260" s="54" t="s">
        <v>1133</v>
      </c>
    </row>
    <row r="261" ht="33.75" spans="1:10">
      <c r="A261" s="25" t="s">
        <v>600</v>
      </c>
      <c r="B261" s="23" t="s">
        <v>1134</v>
      </c>
      <c r="C261" s="23"/>
      <c r="D261" s="23"/>
      <c r="E261" s="23"/>
      <c r="F261" s="23"/>
      <c r="G261" s="23"/>
      <c r="H261" s="23"/>
      <c r="I261" s="23"/>
      <c r="J261" s="23"/>
    </row>
    <row r="262" spans="1:10">
      <c r="A262" s="23"/>
      <c r="B262" s="23"/>
      <c r="C262" s="23" t="s">
        <v>829</v>
      </c>
      <c r="D262" s="53" t="s">
        <v>830</v>
      </c>
      <c r="E262" s="54" t="s">
        <v>1135</v>
      </c>
      <c r="F262" s="43" t="s">
        <v>860</v>
      </c>
      <c r="G262" s="24" t="s">
        <v>47</v>
      </c>
      <c r="H262" s="43" t="s">
        <v>875</v>
      </c>
      <c r="I262" s="43" t="s">
        <v>834</v>
      </c>
      <c r="J262" s="54" t="s">
        <v>1136</v>
      </c>
    </row>
    <row r="263" ht="22.5" spans="1:10">
      <c r="A263" s="23"/>
      <c r="B263" s="23"/>
      <c r="C263" s="23" t="s">
        <v>829</v>
      </c>
      <c r="D263" s="53" t="s">
        <v>836</v>
      </c>
      <c r="E263" s="54" t="s">
        <v>1137</v>
      </c>
      <c r="F263" s="43" t="s">
        <v>838</v>
      </c>
      <c r="G263" s="24" t="s">
        <v>850</v>
      </c>
      <c r="H263" s="43" t="s">
        <v>840</v>
      </c>
      <c r="I263" s="43" t="s">
        <v>834</v>
      </c>
      <c r="J263" s="54" t="s">
        <v>1138</v>
      </c>
    </row>
    <row r="264" ht="67.5" spans="1:10">
      <c r="A264" s="23"/>
      <c r="B264" s="23"/>
      <c r="C264" s="23" t="s">
        <v>842</v>
      </c>
      <c r="D264" s="53" t="s">
        <v>843</v>
      </c>
      <c r="E264" s="54" t="s">
        <v>892</v>
      </c>
      <c r="F264" s="43" t="s">
        <v>838</v>
      </c>
      <c r="G264" s="24" t="s">
        <v>850</v>
      </c>
      <c r="H264" s="43" t="s">
        <v>840</v>
      </c>
      <c r="I264" s="43" t="s">
        <v>834</v>
      </c>
      <c r="J264" s="54" t="s">
        <v>1139</v>
      </c>
    </row>
    <row r="265" ht="56.25" spans="1:10">
      <c r="A265" s="23"/>
      <c r="B265" s="23"/>
      <c r="C265" s="23" t="s">
        <v>842</v>
      </c>
      <c r="D265" s="53" t="s">
        <v>843</v>
      </c>
      <c r="E265" s="54" t="s">
        <v>925</v>
      </c>
      <c r="F265" s="43" t="s">
        <v>838</v>
      </c>
      <c r="G265" s="24" t="s">
        <v>850</v>
      </c>
      <c r="H265" s="43" t="s">
        <v>840</v>
      </c>
      <c r="I265" s="43" t="s">
        <v>834</v>
      </c>
      <c r="J265" s="54" t="s">
        <v>1140</v>
      </c>
    </row>
    <row r="266" ht="67.5" spans="1:10">
      <c r="A266" s="23"/>
      <c r="B266" s="23"/>
      <c r="C266" s="23" t="s">
        <v>847</v>
      </c>
      <c r="D266" s="53" t="s">
        <v>848</v>
      </c>
      <c r="E266" s="54" t="s">
        <v>893</v>
      </c>
      <c r="F266" s="43" t="s">
        <v>838</v>
      </c>
      <c r="G266" s="24" t="s">
        <v>850</v>
      </c>
      <c r="H266" s="43" t="s">
        <v>840</v>
      </c>
      <c r="I266" s="43" t="s">
        <v>834</v>
      </c>
      <c r="J266" s="54" t="s">
        <v>1141</v>
      </c>
    </row>
    <row r="267" ht="258.75" spans="1:10">
      <c r="A267" s="25" t="s">
        <v>632</v>
      </c>
      <c r="B267" s="23" t="s">
        <v>1142</v>
      </c>
      <c r="C267" s="23"/>
      <c r="D267" s="23"/>
      <c r="E267" s="23"/>
      <c r="F267" s="23"/>
      <c r="G267" s="23"/>
      <c r="H267" s="23"/>
      <c r="I267" s="23"/>
      <c r="J267" s="23"/>
    </row>
    <row r="268" ht="45" spans="1:10">
      <c r="A268" s="23"/>
      <c r="B268" s="23"/>
      <c r="C268" s="23" t="s">
        <v>829</v>
      </c>
      <c r="D268" s="53" t="s">
        <v>830</v>
      </c>
      <c r="E268" s="54" t="s">
        <v>957</v>
      </c>
      <c r="F268" s="43" t="s">
        <v>860</v>
      </c>
      <c r="G268" s="24" t="s">
        <v>901</v>
      </c>
      <c r="H268" s="43" t="s">
        <v>840</v>
      </c>
      <c r="I268" s="43" t="s">
        <v>834</v>
      </c>
      <c r="J268" s="54" t="s">
        <v>1143</v>
      </c>
    </row>
    <row r="269" ht="56.25" spans="1:10">
      <c r="A269" s="23"/>
      <c r="B269" s="23"/>
      <c r="C269" s="23" t="s">
        <v>829</v>
      </c>
      <c r="D269" s="53" t="s">
        <v>830</v>
      </c>
      <c r="E269" s="54" t="s">
        <v>1144</v>
      </c>
      <c r="F269" s="43" t="s">
        <v>860</v>
      </c>
      <c r="G269" s="24" t="s">
        <v>901</v>
      </c>
      <c r="H269" s="43" t="s">
        <v>840</v>
      </c>
      <c r="I269" s="43" t="s">
        <v>834</v>
      </c>
      <c r="J269" s="54" t="s">
        <v>1145</v>
      </c>
    </row>
    <row r="270" ht="67.5" spans="1:10">
      <c r="A270" s="23"/>
      <c r="B270" s="23"/>
      <c r="C270" s="23" t="s">
        <v>842</v>
      </c>
      <c r="D270" s="53" t="s">
        <v>1048</v>
      </c>
      <c r="E270" s="54" t="s">
        <v>1146</v>
      </c>
      <c r="F270" s="43" t="s">
        <v>860</v>
      </c>
      <c r="G270" s="24" t="s">
        <v>1147</v>
      </c>
      <c r="H270" s="43" t="s">
        <v>955</v>
      </c>
      <c r="I270" s="43" t="s">
        <v>834</v>
      </c>
      <c r="J270" s="54" t="s">
        <v>1148</v>
      </c>
    </row>
    <row r="271" ht="56.25" spans="1:10">
      <c r="A271" s="23"/>
      <c r="B271" s="23"/>
      <c r="C271" s="23" t="s">
        <v>842</v>
      </c>
      <c r="D271" s="53" t="s">
        <v>1048</v>
      </c>
      <c r="E271" s="54" t="s">
        <v>1149</v>
      </c>
      <c r="F271" s="43" t="s">
        <v>860</v>
      </c>
      <c r="G271" s="24" t="s">
        <v>1150</v>
      </c>
      <c r="H271" s="43" t="s">
        <v>955</v>
      </c>
      <c r="I271" s="43" t="s">
        <v>834</v>
      </c>
      <c r="J271" s="54" t="s">
        <v>1151</v>
      </c>
    </row>
    <row r="272" ht="45" spans="1:10">
      <c r="A272" s="23"/>
      <c r="B272" s="23"/>
      <c r="C272" s="23" t="s">
        <v>842</v>
      </c>
      <c r="D272" s="53" t="s">
        <v>843</v>
      </c>
      <c r="E272" s="54" t="s">
        <v>925</v>
      </c>
      <c r="F272" s="43" t="s">
        <v>838</v>
      </c>
      <c r="G272" s="24" t="s">
        <v>850</v>
      </c>
      <c r="H272" s="43" t="s">
        <v>840</v>
      </c>
      <c r="I272" s="43" t="s">
        <v>834</v>
      </c>
      <c r="J272" s="54" t="s">
        <v>1152</v>
      </c>
    </row>
    <row r="273" ht="45" spans="1:10">
      <c r="A273" s="23"/>
      <c r="B273" s="23"/>
      <c r="C273" s="23" t="s">
        <v>847</v>
      </c>
      <c r="D273" s="53" t="s">
        <v>848</v>
      </c>
      <c r="E273" s="54" t="s">
        <v>1153</v>
      </c>
      <c r="F273" s="43" t="s">
        <v>838</v>
      </c>
      <c r="G273" s="24" t="s">
        <v>850</v>
      </c>
      <c r="H273" s="43" t="s">
        <v>840</v>
      </c>
      <c r="I273" s="43" t="s">
        <v>834</v>
      </c>
      <c r="J273" s="54" t="s">
        <v>1154</v>
      </c>
    </row>
    <row r="274" ht="180" spans="1:10">
      <c r="A274" s="25" t="s">
        <v>656</v>
      </c>
      <c r="B274" s="23" t="s">
        <v>1155</v>
      </c>
      <c r="C274" s="23"/>
      <c r="D274" s="23"/>
      <c r="E274" s="23"/>
      <c r="F274" s="23"/>
      <c r="G274" s="23"/>
      <c r="H274" s="23"/>
      <c r="I274" s="23"/>
      <c r="J274" s="23"/>
    </row>
    <row r="275" ht="22.5" spans="1:10">
      <c r="A275" s="23"/>
      <c r="B275" s="23"/>
      <c r="C275" s="23" t="s">
        <v>829</v>
      </c>
      <c r="D275" s="53" t="s">
        <v>830</v>
      </c>
      <c r="E275" s="54" t="s">
        <v>859</v>
      </c>
      <c r="F275" s="43" t="s">
        <v>838</v>
      </c>
      <c r="G275" s="24" t="s">
        <v>1156</v>
      </c>
      <c r="H275" s="43" t="s">
        <v>833</v>
      </c>
      <c r="I275" s="43" t="s">
        <v>834</v>
      </c>
      <c r="J275" s="54" t="s">
        <v>910</v>
      </c>
    </row>
    <row r="276" ht="56.25" spans="1:10">
      <c r="A276" s="23"/>
      <c r="B276" s="23"/>
      <c r="C276" s="23" t="s">
        <v>829</v>
      </c>
      <c r="D276" s="53" t="s">
        <v>877</v>
      </c>
      <c r="E276" s="54" t="s">
        <v>957</v>
      </c>
      <c r="F276" s="43" t="s">
        <v>860</v>
      </c>
      <c r="G276" s="24" t="s">
        <v>901</v>
      </c>
      <c r="H276" s="43" t="s">
        <v>840</v>
      </c>
      <c r="I276" s="43" t="s">
        <v>834</v>
      </c>
      <c r="J276" s="54" t="s">
        <v>1157</v>
      </c>
    </row>
    <row r="277" ht="56.25" spans="1:10">
      <c r="A277" s="23"/>
      <c r="B277" s="23"/>
      <c r="C277" s="23" t="s">
        <v>842</v>
      </c>
      <c r="D277" s="53" t="s">
        <v>843</v>
      </c>
      <c r="E277" s="54" t="s">
        <v>1059</v>
      </c>
      <c r="F277" s="43" t="s">
        <v>838</v>
      </c>
      <c r="G277" s="24" t="s">
        <v>862</v>
      </c>
      <c r="H277" s="43" t="s">
        <v>840</v>
      </c>
      <c r="I277" s="43" t="s">
        <v>834</v>
      </c>
      <c r="J277" s="54" t="s">
        <v>1158</v>
      </c>
    </row>
    <row r="278" ht="56.25" spans="1:10">
      <c r="A278" s="23"/>
      <c r="B278" s="23"/>
      <c r="C278" s="23" t="s">
        <v>847</v>
      </c>
      <c r="D278" s="53" t="s">
        <v>848</v>
      </c>
      <c r="E278" s="54" t="s">
        <v>1060</v>
      </c>
      <c r="F278" s="43" t="s">
        <v>838</v>
      </c>
      <c r="G278" s="24" t="s">
        <v>918</v>
      </c>
      <c r="H278" s="43" t="s">
        <v>840</v>
      </c>
      <c r="I278" s="43" t="s">
        <v>834</v>
      </c>
      <c r="J278" s="54" t="s">
        <v>1159</v>
      </c>
    </row>
    <row r="279" ht="33.75" spans="1:10">
      <c r="A279" s="23"/>
      <c r="B279" s="23"/>
      <c r="C279" s="23" t="s">
        <v>852</v>
      </c>
      <c r="D279" s="53" t="s">
        <v>853</v>
      </c>
      <c r="E279" s="54" t="s">
        <v>853</v>
      </c>
      <c r="F279" s="43" t="s">
        <v>832</v>
      </c>
      <c r="G279" s="24" t="s">
        <v>870</v>
      </c>
      <c r="H279" s="43" t="s">
        <v>1160</v>
      </c>
      <c r="I279" s="43" t="s">
        <v>834</v>
      </c>
      <c r="J279" s="54" t="s">
        <v>1161</v>
      </c>
    </row>
    <row r="280" ht="45" spans="1:10">
      <c r="A280" s="25" t="s">
        <v>596</v>
      </c>
      <c r="B280" s="23" t="s">
        <v>1162</v>
      </c>
      <c r="C280" s="23"/>
      <c r="D280" s="23"/>
      <c r="E280" s="23"/>
      <c r="F280" s="23"/>
      <c r="G280" s="23"/>
      <c r="H280" s="23"/>
      <c r="I280" s="23"/>
      <c r="J280" s="23"/>
    </row>
    <row r="281" ht="33.75" spans="1:10">
      <c r="A281" s="23"/>
      <c r="B281" s="23"/>
      <c r="C281" s="23" t="s">
        <v>829</v>
      </c>
      <c r="D281" s="53" t="s">
        <v>830</v>
      </c>
      <c r="E281" s="54" t="s">
        <v>1163</v>
      </c>
      <c r="F281" s="43" t="s">
        <v>860</v>
      </c>
      <c r="G281" s="24" t="s">
        <v>901</v>
      </c>
      <c r="H281" s="43" t="s">
        <v>840</v>
      </c>
      <c r="I281" s="43" t="s">
        <v>834</v>
      </c>
      <c r="J281" s="54" t="s">
        <v>1164</v>
      </c>
    </row>
    <row r="282" ht="45" spans="1:10">
      <c r="A282" s="23"/>
      <c r="B282" s="23"/>
      <c r="C282" s="23" t="s">
        <v>829</v>
      </c>
      <c r="D282" s="53" t="s">
        <v>877</v>
      </c>
      <c r="E282" s="54" t="s">
        <v>1165</v>
      </c>
      <c r="F282" s="43" t="s">
        <v>860</v>
      </c>
      <c r="G282" s="24" t="s">
        <v>1101</v>
      </c>
      <c r="H282" s="43" t="s">
        <v>840</v>
      </c>
      <c r="I282" s="43" t="s">
        <v>834</v>
      </c>
      <c r="J282" s="54" t="s">
        <v>1166</v>
      </c>
    </row>
    <row r="283" ht="56.25" spans="1:10">
      <c r="A283" s="23"/>
      <c r="B283" s="23"/>
      <c r="C283" s="23" t="s">
        <v>829</v>
      </c>
      <c r="D283" s="53" t="s">
        <v>836</v>
      </c>
      <c r="E283" s="54" t="s">
        <v>1167</v>
      </c>
      <c r="F283" s="43" t="s">
        <v>838</v>
      </c>
      <c r="G283" s="24" t="s">
        <v>850</v>
      </c>
      <c r="H283" s="43" t="s">
        <v>840</v>
      </c>
      <c r="I283" s="43" t="s">
        <v>834</v>
      </c>
      <c r="J283" s="54" t="s">
        <v>1168</v>
      </c>
    </row>
    <row r="284" ht="45" spans="1:10">
      <c r="A284" s="23"/>
      <c r="B284" s="23"/>
      <c r="C284" s="23" t="s">
        <v>842</v>
      </c>
      <c r="D284" s="53" t="s">
        <v>843</v>
      </c>
      <c r="E284" s="54" t="s">
        <v>925</v>
      </c>
      <c r="F284" s="43" t="s">
        <v>838</v>
      </c>
      <c r="G284" s="24" t="s">
        <v>850</v>
      </c>
      <c r="H284" s="43" t="s">
        <v>840</v>
      </c>
      <c r="I284" s="43" t="s">
        <v>834</v>
      </c>
      <c r="J284" s="54" t="s">
        <v>1132</v>
      </c>
    </row>
    <row r="285" ht="45" spans="1:10">
      <c r="A285" s="23"/>
      <c r="B285" s="23"/>
      <c r="C285" s="23" t="s">
        <v>847</v>
      </c>
      <c r="D285" s="53" t="s">
        <v>848</v>
      </c>
      <c r="E285" s="54" t="s">
        <v>1169</v>
      </c>
      <c r="F285" s="43" t="s">
        <v>838</v>
      </c>
      <c r="G285" s="24" t="s">
        <v>850</v>
      </c>
      <c r="H285" s="43" t="s">
        <v>840</v>
      </c>
      <c r="I285" s="43" t="s">
        <v>834</v>
      </c>
      <c r="J285" s="54" t="s">
        <v>1170</v>
      </c>
    </row>
    <row r="286" spans="1:10">
      <c r="A286" s="23" t="s">
        <v>69</v>
      </c>
      <c r="B286" s="23"/>
      <c r="C286" s="23"/>
      <c r="D286" s="23"/>
      <c r="E286" s="23"/>
      <c r="F286" s="23"/>
      <c r="G286" s="23"/>
      <c r="H286" s="23"/>
      <c r="I286" s="23"/>
      <c r="J286" s="23"/>
    </row>
    <row r="287" ht="33.75" spans="1:10">
      <c r="A287" s="25" t="s">
        <v>600</v>
      </c>
      <c r="B287" s="23" t="s">
        <v>1171</v>
      </c>
      <c r="C287" s="23"/>
      <c r="D287" s="23"/>
      <c r="E287" s="23"/>
      <c r="F287" s="23"/>
      <c r="G287" s="23"/>
      <c r="H287" s="23"/>
      <c r="I287" s="23"/>
      <c r="J287" s="23"/>
    </row>
    <row r="288" spans="1:10">
      <c r="A288" s="23"/>
      <c r="B288" s="23"/>
      <c r="C288" s="23" t="s">
        <v>829</v>
      </c>
      <c r="D288" s="53" t="s">
        <v>830</v>
      </c>
      <c r="E288" s="54" t="s">
        <v>1003</v>
      </c>
      <c r="F288" s="43" t="s">
        <v>838</v>
      </c>
      <c r="G288" s="24" t="s">
        <v>119</v>
      </c>
      <c r="H288" s="43" t="s">
        <v>840</v>
      </c>
      <c r="I288" s="43" t="s">
        <v>834</v>
      </c>
      <c r="J288" s="54" t="s">
        <v>871</v>
      </c>
    </row>
    <row r="289" ht="33.75" spans="1:10">
      <c r="A289" s="23"/>
      <c r="B289" s="23"/>
      <c r="C289" s="23" t="s">
        <v>829</v>
      </c>
      <c r="D289" s="53" t="s">
        <v>877</v>
      </c>
      <c r="E289" s="54" t="s">
        <v>978</v>
      </c>
      <c r="F289" s="43" t="s">
        <v>860</v>
      </c>
      <c r="G289" s="24" t="s">
        <v>901</v>
      </c>
      <c r="H289" s="43" t="s">
        <v>840</v>
      </c>
      <c r="I289" s="43" t="s">
        <v>834</v>
      </c>
      <c r="J289" s="54" t="s">
        <v>979</v>
      </c>
    </row>
    <row r="290" ht="33.75" spans="1:10">
      <c r="A290" s="23"/>
      <c r="B290" s="23"/>
      <c r="C290" s="23" t="s">
        <v>829</v>
      </c>
      <c r="D290" s="53" t="s">
        <v>836</v>
      </c>
      <c r="E290" s="54" t="s">
        <v>965</v>
      </c>
      <c r="F290" s="43" t="s">
        <v>860</v>
      </c>
      <c r="G290" s="24" t="s">
        <v>901</v>
      </c>
      <c r="H290" s="43" t="s">
        <v>840</v>
      </c>
      <c r="I290" s="43" t="s">
        <v>834</v>
      </c>
      <c r="J290" s="54" t="s">
        <v>966</v>
      </c>
    </row>
    <row r="291" ht="33.75" spans="1:10">
      <c r="A291" s="23"/>
      <c r="B291" s="23"/>
      <c r="C291" s="23" t="s">
        <v>842</v>
      </c>
      <c r="D291" s="53" t="s">
        <v>843</v>
      </c>
      <c r="E291" s="54" t="s">
        <v>925</v>
      </c>
      <c r="F291" s="43" t="s">
        <v>838</v>
      </c>
      <c r="G291" s="24" t="s">
        <v>862</v>
      </c>
      <c r="H291" s="43" t="s">
        <v>840</v>
      </c>
      <c r="I291" s="43" t="s">
        <v>834</v>
      </c>
      <c r="J291" s="54" t="s">
        <v>926</v>
      </c>
    </row>
    <row r="292" spans="1:10">
      <c r="A292" s="23"/>
      <c r="B292" s="23"/>
      <c r="C292" s="23" t="s">
        <v>847</v>
      </c>
      <c r="D292" s="53" t="s">
        <v>848</v>
      </c>
      <c r="E292" s="54" t="s">
        <v>967</v>
      </c>
      <c r="F292" s="43" t="s">
        <v>838</v>
      </c>
      <c r="G292" s="24" t="s">
        <v>850</v>
      </c>
      <c r="H292" s="43" t="s">
        <v>840</v>
      </c>
      <c r="I292" s="43" t="s">
        <v>834</v>
      </c>
      <c r="J292" s="54" t="s">
        <v>968</v>
      </c>
    </row>
    <row r="293" ht="22.5" spans="1:10">
      <c r="A293" s="25" t="s">
        <v>576</v>
      </c>
      <c r="B293" s="23" t="s">
        <v>1002</v>
      </c>
      <c r="C293" s="23"/>
      <c r="D293" s="23"/>
      <c r="E293" s="23"/>
      <c r="F293" s="23"/>
      <c r="G293" s="23"/>
      <c r="H293" s="23"/>
      <c r="I293" s="23"/>
      <c r="J293" s="23"/>
    </row>
    <row r="294" spans="1:10">
      <c r="A294" s="23"/>
      <c r="B294" s="23"/>
      <c r="C294" s="23" t="s">
        <v>829</v>
      </c>
      <c r="D294" s="53" t="s">
        <v>830</v>
      </c>
      <c r="E294" s="54" t="s">
        <v>1003</v>
      </c>
      <c r="F294" s="43" t="s">
        <v>838</v>
      </c>
      <c r="G294" s="24" t="s">
        <v>119</v>
      </c>
      <c r="H294" s="43" t="s">
        <v>840</v>
      </c>
      <c r="I294" s="43" t="s">
        <v>834</v>
      </c>
      <c r="J294" s="54" t="s">
        <v>871</v>
      </c>
    </row>
    <row r="295" ht="33.75" spans="1:10">
      <c r="A295" s="23"/>
      <c r="B295" s="23"/>
      <c r="C295" s="23" t="s">
        <v>829</v>
      </c>
      <c r="D295" s="53" t="s">
        <v>877</v>
      </c>
      <c r="E295" s="54" t="s">
        <v>978</v>
      </c>
      <c r="F295" s="43" t="s">
        <v>860</v>
      </c>
      <c r="G295" s="24" t="s">
        <v>901</v>
      </c>
      <c r="H295" s="43" t="s">
        <v>840</v>
      </c>
      <c r="I295" s="43" t="s">
        <v>834</v>
      </c>
      <c r="J295" s="54" t="s">
        <v>979</v>
      </c>
    </row>
    <row r="296" ht="33.75" spans="1:10">
      <c r="A296" s="23"/>
      <c r="B296" s="23"/>
      <c r="C296" s="23" t="s">
        <v>829</v>
      </c>
      <c r="D296" s="53" t="s">
        <v>836</v>
      </c>
      <c r="E296" s="54" t="s">
        <v>965</v>
      </c>
      <c r="F296" s="43" t="s">
        <v>860</v>
      </c>
      <c r="G296" s="24" t="s">
        <v>901</v>
      </c>
      <c r="H296" s="43" t="s">
        <v>840</v>
      </c>
      <c r="I296" s="43" t="s">
        <v>834</v>
      </c>
      <c r="J296" s="54" t="s">
        <v>966</v>
      </c>
    </row>
    <row r="297" ht="33.75" spans="1:10">
      <c r="A297" s="23"/>
      <c r="B297" s="23"/>
      <c r="C297" s="23" t="s">
        <v>842</v>
      </c>
      <c r="D297" s="53" t="s">
        <v>843</v>
      </c>
      <c r="E297" s="54" t="s">
        <v>925</v>
      </c>
      <c r="F297" s="43" t="s">
        <v>838</v>
      </c>
      <c r="G297" s="24" t="s">
        <v>862</v>
      </c>
      <c r="H297" s="43" t="s">
        <v>840</v>
      </c>
      <c r="I297" s="43" t="s">
        <v>834</v>
      </c>
      <c r="J297" s="54" t="s">
        <v>926</v>
      </c>
    </row>
    <row r="298" spans="1:10">
      <c r="A298" s="23"/>
      <c r="B298" s="23"/>
      <c r="C298" s="23" t="s">
        <v>847</v>
      </c>
      <c r="D298" s="53" t="s">
        <v>848</v>
      </c>
      <c r="E298" s="54" t="s">
        <v>967</v>
      </c>
      <c r="F298" s="43" t="s">
        <v>838</v>
      </c>
      <c r="G298" s="24" t="s">
        <v>850</v>
      </c>
      <c r="H298" s="43" t="s">
        <v>840</v>
      </c>
      <c r="I298" s="43" t="s">
        <v>834</v>
      </c>
      <c r="J298" s="54" t="s">
        <v>968</v>
      </c>
    </row>
    <row r="299" ht="180" spans="1:10">
      <c r="A299" s="25" t="s">
        <v>656</v>
      </c>
      <c r="B299" s="23" t="s">
        <v>1172</v>
      </c>
      <c r="C299" s="23"/>
      <c r="D299" s="23"/>
      <c r="E299" s="23"/>
      <c r="F299" s="23"/>
      <c r="G299" s="23"/>
      <c r="H299" s="23"/>
      <c r="I299" s="23"/>
      <c r="J299" s="23"/>
    </row>
    <row r="300" spans="1:10">
      <c r="A300" s="23"/>
      <c r="B300" s="23"/>
      <c r="C300" s="23" t="s">
        <v>829</v>
      </c>
      <c r="D300" s="53" t="s">
        <v>830</v>
      </c>
      <c r="E300" s="54" t="s">
        <v>859</v>
      </c>
      <c r="F300" s="43" t="s">
        <v>838</v>
      </c>
      <c r="G300" s="24" t="s">
        <v>1173</v>
      </c>
      <c r="H300" s="43" t="s">
        <v>833</v>
      </c>
      <c r="I300" s="43" t="s">
        <v>834</v>
      </c>
      <c r="J300" s="54" t="s">
        <v>871</v>
      </c>
    </row>
    <row r="301" ht="33.75" spans="1:10">
      <c r="A301" s="23"/>
      <c r="B301" s="23"/>
      <c r="C301" s="23" t="s">
        <v>829</v>
      </c>
      <c r="D301" s="53" t="s">
        <v>877</v>
      </c>
      <c r="E301" s="54" t="s">
        <v>957</v>
      </c>
      <c r="F301" s="43" t="s">
        <v>860</v>
      </c>
      <c r="G301" s="24" t="s">
        <v>901</v>
      </c>
      <c r="H301" s="43" t="s">
        <v>840</v>
      </c>
      <c r="I301" s="43" t="s">
        <v>834</v>
      </c>
      <c r="J301" s="54" t="s">
        <v>1174</v>
      </c>
    </row>
    <row r="302" ht="33.75" spans="1:10">
      <c r="A302" s="23"/>
      <c r="B302" s="23"/>
      <c r="C302" s="23" t="s">
        <v>842</v>
      </c>
      <c r="D302" s="53" t="s">
        <v>843</v>
      </c>
      <c r="E302" s="54" t="s">
        <v>1059</v>
      </c>
      <c r="F302" s="43" t="s">
        <v>838</v>
      </c>
      <c r="G302" s="24" t="s">
        <v>862</v>
      </c>
      <c r="H302" s="43" t="s">
        <v>840</v>
      </c>
      <c r="I302" s="43" t="s">
        <v>834</v>
      </c>
      <c r="J302" s="54" t="s">
        <v>936</v>
      </c>
    </row>
    <row r="303" ht="33.75" spans="1:10">
      <c r="A303" s="23"/>
      <c r="B303" s="23"/>
      <c r="C303" s="23" t="s">
        <v>847</v>
      </c>
      <c r="D303" s="53" t="s">
        <v>848</v>
      </c>
      <c r="E303" s="54" t="s">
        <v>1060</v>
      </c>
      <c r="F303" s="43" t="s">
        <v>838</v>
      </c>
      <c r="G303" s="24" t="s">
        <v>918</v>
      </c>
      <c r="H303" s="43" t="s">
        <v>840</v>
      </c>
      <c r="I303" s="43" t="s">
        <v>834</v>
      </c>
      <c r="J303" s="54" t="s">
        <v>937</v>
      </c>
    </row>
    <row r="304" spans="1:10">
      <c r="A304" s="23"/>
      <c r="B304" s="23"/>
      <c r="C304" s="23" t="s">
        <v>852</v>
      </c>
      <c r="D304" s="53" t="s">
        <v>853</v>
      </c>
      <c r="E304" s="54" t="s">
        <v>1175</v>
      </c>
      <c r="F304" s="43" t="s">
        <v>832</v>
      </c>
      <c r="G304" s="24" t="s">
        <v>870</v>
      </c>
      <c r="H304" s="43" t="s">
        <v>856</v>
      </c>
      <c r="I304" s="43" t="s">
        <v>834</v>
      </c>
      <c r="J304" s="54" t="s">
        <v>1176</v>
      </c>
    </row>
    <row r="305" ht="135" spans="1:10">
      <c r="A305" s="25" t="s">
        <v>634</v>
      </c>
      <c r="B305" s="23" t="s">
        <v>1177</v>
      </c>
      <c r="C305" s="23"/>
      <c r="D305" s="23"/>
      <c r="E305" s="23"/>
      <c r="F305" s="23"/>
      <c r="G305" s="23"/>
      <c r="H305" s="23"/>
      <c r="I305" s="23"/>
      <c r="J305" s="23"/>
    </row>
    <row r="306" ht="22.5" spans="1:10">
      <c r="A306" s="23"/>
      <c r="B306" s="23"/>
      <c r="C306" s="23" t="s">
        <v>829</v>
      </c>
      <c r="D306" s="53" t="s">
        <v>830</v>
      </c>
      <c r="E306" s="54" t="s">
        <v>1178</v>
      </c>
      <c r="F306" s="43" t="s">
        <v>860</v>
      </c>
      <c r="G306" s="24" t="s">
        <v>1173</v>
      </c>
      <c r="H306" s="43" t="s">
        <v>833</v>
      </c>
      <c r="I306" s="43" t="s">
        <v>834</v>
      </c>
      <c r="J306" s="54" t="s">
        <v>1179</v>
      </c>
    </row>
    <row r="307" ht="33.75" spans="1:10">
      <c r="A307" s="23"/>
      <c r="B307" s="23"/>
      <c r="C307" s="23" t="s">
        <v>829</v>
      </c>
      <c r="D307" s="53" t="s">
        <v>877</v>
      </c>
      <c r="E307" s="54" t="s">
        <v>1180</v>
      </c>
      <c r="F307" s="43" t="s">
        <v>860</v>
      </c>
      <c r="G307" s="24" t="s">
        <v>901</v>
      </c>
      <c r="H307" s="43" t="s">
        <v>840</v>
      </c>
      <c r="I307" s="43" t="s">
        <v>834</v>
      </c>
      <c r="J307" s="54" t="s">
        <v>1181</v>
      </c>
    </row>
    <row r="308" ht="33.75" spans="1:10">
      <c r="A308" s="23"/>
      <c r="B308" s="23"/>
      <c r="C308" s="23" t="s">
        <v>829</v>
      </c>
      <c r="D308" s="53" t="s">
        <v>877</v>
      </c>
      <c r="E308" s="54" t="s">
        <v>1182</v>
      </c>
      <c r="F308" s="43" t="s">
        <v>838</v>
      </c>
      <c r="G308" s="24" t="s">
        <v>119</v>
      </c>
      <c r="H308" s="43" t="s">
        <v>840</v>
      </c>
      <c r="I308" s="43" t="s">
        <v>834</v>
      </c>
      <c r="J308" s="54" t="s">
        <v>1183</v>
      </c>
    </row>
    <row r="309" ht="33.75" spans="1:10">
      <c r="A309" s="23"/>
      <c r="B309" s="23"/>
      <c r="C309" s="23" t="s">
        <v>842</v>
      </c>
      <c r="D309" s="53" t="s">
        <v>843</v>
      </c>
      <c r="E309" s="54" t="s">
        <v>1184</v>
      </c>
      <c r="F309" s="43" t="s">
        <v>860</v>
      </c>
      <c r="G309" s="24" t="s">
        <v>901</v>
      </c>
      <c r="H309" s="43" t="s">
        <v>840</v>
      </c>
      <c r="I309" s="43" t="s">
        <v>834</v>
      </c>
      <c r="J309" s="54" t="s">
        <v>1185</v>
      </c>
    </row>
    <row r="310" spans="1:10">
      <c r="A310" s="23"/>
      <c r="B310" s="23"/>
      <c r="C310" s="23" t="s">
        <v>842</v>
      </c>
      <c r="D310" s="53" t="s">
        <v>1011</v>
      </c>
      <c r="E310" s="54" t="s">
        <v>1186</v>
      </c>
      <c r="F310" s="43" t="s">
        <v>860</v>
      </c>
      <c r="G310" s="24" t="s">
        <v>54</v>
      </c>
      <c r="H310" s="43" t="s">
        <v>1187</v>
      </c>
      <c r="I310" s="43" t="s">
        <v>834</v>
      </c>
      <c r="J310" s="54" t="s">
        <v>1188</v>
      </c>
    </row>
    <row r="311" ht="33.75" spans="1:10">
      <c r="A311" s="23"/>
      <c r="B311" s="23"/>
      <c r="C311" s="23" t="s">
        <v>847</v>
      </c>
      <c r="D311" s="53" t="s">
        <v>848</v>
      </c>
      <c r="E311" s="54" t="s">
        <v>1078</v>
      </c>
      <c r="F311" s="43" t="s">
        <v>838</v>
      </c>
      <c r="G311" s="24" t="s">
        <v>850</v>
      </c>
      <c r="H311" s="43" t="s">
        <v>840</v>
      </c>
      <c r="I311" s="43" t="s">
        <v>834</v>
      </c>
      <c r="J311" s="54" t="s">
        <v>1189</v>
      </c>
    </row>
    <row r="312" ht="101.25" spans="1:10">
      <c r="A312" s="25" t="s">
        <v>632</v>
      </c>
      <c r="B312" s="23" t="s">
        <v>1190</v>
      </c>
      <c r="C312" s="23"/>
      <c r="D312" s="23"/>
      <c r="E312" s="23"/>
      <c r="F312" s="23"/>
      <c r="G312" s="23"/>
      <c r="H312" s="23"/>
      <c r="I312" s="23"/>
      <c r="J312" s="23"/>
    </row>
    <row r="313" spans="1:10">
      <c r="A313" s="23"/>
      <c r="B313" s="23"/>
      <c r="C313" s="23" t="s">
        <v>829</v>
      </c>
      <c r="D313" s="53" t="s">
        <v>830</v>
      </c>
      <c r="E313" s="54" t="s">
        <v>1191</v>
      </c>
      <c r="F313" s="43" t="s">
        <v>860</v>
      </c>
      <c r="G313" s="24" t="s">
        <v>1192</v>
      </c>
      <c r="H313" s="43" t="s">
        <v>833</v>
      </c>
      <c r="I313" s="43" t="s">
        <v>834</v>
      </c>
      <c r="J313" s="54" t="s">
        <v>1193</v>
      </c>
    </row>
    <row r="314" ht="33.75" spans="1:10">
      <c r="A314" s="23"/>
      <c r="B314" s="23"/>
      <c r="C314" s="23" t="s">
        <v>829</v>
      </c>
      <c r="D314" s="53" t="s">
        <v>877</v>
      </c>
      <c r="E314" s="54" t="s">
        <v>1180</v>
      </c>
      <c r="F314" s="43" t="s">
        <v>860</v>
      </c>
      <c r="G314" s="24" t="s">
        <v>901</v>
      </c>
      <c r="H314" s="43" t="s">
        <v>840</v>
      </c>
      <c r="I314" s="43" t="s">
        <v>834</v>
      </c>
      <c r="J314" s="54" t="s">
        <v>1194</v>
      </c>
    </row>
    <row r="315" ht="45" spans="1:10">
      <c r="A315" s="23"/>
      <c r="B315" s="23"/>
      <c r="C315" s="23" t="s">
        <v>829</v>
      </c>
      <c r="D315" s="53" t="s">
        <v>877</v>
      </c>
      <c r="E315" s="54" t="s">
        <v>1006</v>
      </c>
      <c r="F315" s="43" t="s">
        <v>860</v>
      </c>
      <c r="G315" s="24" t="s">
        <v>901</v>
      </c>
      <c r="H315" s="43" t="s">
        <v>840</v>
      </c>
      <c r="I315" s="43" t="s">
        <v>834</v>
      </c>
      <c r="J315" s="54" t="s">
        <v>1195</v>
      </c>
    </row>
    <row r="316" ht="33.75" spans="1:10">
      <c r="A316" s="23"/>
      <c r="B316" s="23"/>
      <c r="C316" s="23" t="s">
        <v>842</v>
      </c>
      <c r="D316" s="53" t="s">
        <v>843</v>
      </c>
      <c r="E316" s="54" t="s">
        <v>1184</v>
      </c>
      <c r="F316" s="43" t="s">
        <v>838</v>
      </c>
      <c r="G316" s="24" t="s">
        <v>862</v>
      </c>
      <c r="H316" s="43" t="s">
        <v>840</v>
      </c>
      <c r="I316" s="43" t="s">
        <v>834</v>
      </c>
      <c r="J316" s="54" t="s">
        <v>1196</v>
      </c>
    </row>
    <row r="317" ht="33.75" spans="1:10">
      <c r="A317" s="23"/>
      <c r="B317" s="23"/>
      <c r="C317" s="23" t="s">
        <v>847</v>
      </c>
      <c r="D317" s="53" t="s">
        <v>848</v>
      </c>
      <c r="E317" s="54" t="s">
        <v>1078</v>
      </c>
      <c r="F317" s="43" t="s">
        <v>838</v>
      </c>
      <c r="G317" s="24" t="s">
        <v>850</v>
      </c>
      <c r="H317" s="43" t="s">
        <v>840</v>
      </c>
      <c r="I317" s="43" t="s">
        <v>834</v>
      </c>
      <c r="J317" s="54" t="s">
        <v>1197</v>
      </c>
    </row>
    <row r="318" ht="22.5" spans="1:10">
      <c r="A318" s="25" t="s">
        <v>596</v>
      </c>
      <c r="B318" s="23" t="s">
        <v>1198</v>
      </c>
      <c r="C318" s="23"/>
      <c r="D318" s="23"/>
      <c r="E318" s="23"/>
      <c r="F318" s="23"/>
      <c r="G318" s="23"/>
      <c r="H318" s="23"/>
      <c r="I318" s="23"/>
      <c r="J318" s="23"/>
    </row>
    <row r="319" ht="22.5" spans="1:10">
      <c r="A319" s="23"/>
      <c r="B319" s="23"/>
      <c r="C319" s="23" t="s">
        <v>829</v>
      </c>
      <c r="D319" s="53" t="s">
        <v>830</v>
      </c>
      <c r="E319" s="54" t="s">
        <v>1199</v>
      </c>
      <c r="F319" s="43" t="s">
        <v>860</v>
      </c>
      <c r="G319" s="24" t="s">
        <v>51</v>
      </c>
      <c r="H319" s="43" t="s">
        <v>833</v>
      </c>
      <c r="I319" s="43" t="s">
        <v>834</v>
      </c>
      <c r="J319" s="54" t="s">
        <v>1200</v>
      </c>
    </row>
    <row r="320" ht="22.5" spans="1:10">
      <c r="A320" s="23"/>
      <c r="B320" s="23"/>
      <c r="C320" s="23" t="s">
        <v>829</v>
      </c>
      <c r="D320" s="53" t="s">
        <v>830</v>
      </c>
      <c r="E320" s="54" t="s">
        <v>1201</v>
      </c>
      <c r="F320" s="43" t="s">
        <v>860</v>
      </c>
      <c r="G320" s="24" t="s">
        <v>1202</v>
      </c>
      <c r="H320" s="43" t="s">
        <v>856</v>
      </c>
      <c r="I320" s="43" t="s">
        <v>834</v>
      </c>
      <c r="J320" s="54" t="s">
        <v>1203</v>
      </c>
    </row>
    <row r="321" spans="1:10">
      <c r="A321" s="23"/>
      <c r="B321" s="23"/>
      <c r="C321" s="23" t="s">
        <v>829</v>
      </c>
      <c r="D321" s="53" t="s">
        <v>836</v>
      </c>
      <c r="E321" s="54" t="s">
        <v>1204</v>
      </c>
      <c r="F321" s="43" t="s">
        <v>838</v>
      </c>
      <c r="G321" s="24" t="s">
        <v>845</v>
      </c>
      <c r="H321" s="43" t="s">
        <v>840</v>
      </c>
      <c r="I321" s="43" t="s">
        <v>834</v>
      </c>
      <c r="J321" s="54" t="s">
        <v>1205</v>
      </c>
    </row>
    <row r="322" spans="1:10">
      <c r="A322" s="23"/>
      <c r="B322" s="23"/>
      <c r="C322" s="23" t="s">
        <v>842</v>
      </c>
      <c r="D322" s="53" t="s">
        <v>843</v>
      </c>
      <c r="E322" s="54" t="s">
        <v>1206</v>
      </c>
      <c r="F322" s="43" t="s">
        <v>838</v>
      </c>
      <c r="G322" s="24" t="s">
        <v>918</v>
      </c>
      <c r="H322" s="43" t="s">
        <v>840</v>
      </c>
      <c r="I322" s="43" t="s">
        <v>834</v>
      </c>
      <c r="J322" s="54" t="s">
        <v>1207</v>
      </c>
    </row>
    <row r="323" ht="22.5" spans="1:10">
      <c r="A323" s="23"/>
      <c r="B323" s="23"/>
      <c r="C323" s="23" t="s">
        <v>847</v>
      </c>
      <c r="D323" s="53" t="s">
        <v>848</v>
      </c>
      <c r="E323" s="54" t="s">
        <v>1208</v>
      </c>
      <c r="F323" s="43" t="s">
        <v>838</v>
      </c>
      <c r="G323" s="24" t="s">
        <v>862</v>
      </c>
      <c r="H323" s="43" t="s">
        <v>840</v>
      </c>
      <c r="I323" s="43" t="s">
        <v>834</v>
      </c>
      <c r="J323" s="54" t="s">
        <v>1209</v>
      </c>
    </row>
    <row r="324" spans="1:10">
      <c r="A324" s="23" t="s">
        <v>71</v>
      </c>
      <c r="B324" s="23"/>
      <c r="C324" s="23"/>
      <c r="D324" s="23"/>
      <c r="E324" s="23"/>
      <c r="F324" s="23"/>
      <c r="G324" s="23"/>
      <c r="H324" s="23"/>
      <c r="I324" s="23"/>
      <c r="J324" s="23"/>
    </row>
    <row r="325" ht="78.75" spans="1:10">
      <c r="A325" s="25" t="s">
        <v>632</v>
      </c>
      <c r="B325" s="23" t="s">
        <v>1210</v>
      </c>
      <c r="C325" s="23"/>
      <c r="D325" s="23"/>
      <c r="E325" s="23"/>
      <c r="F325" s="23"/>
      <c r="G325" s="23"/>
      <c r="H325" s="23"/>
      <c r="I325" s="23"/>
      <c r="J325" s="23"/>
    </row>
    <row r="326" spans="1:10">
      <c r="A326" s="23"/>
      <c r="B326" s="23"/>
      <c r="C326" s="23" t="s">
        <v>829</v>
      </c>
      <c r="D326" s="53" t="s">
        <v>830</v>
      </c>
      <c r="E326" s="54" t="s">
        <v>1211</v>
      </c>
      <c r="F326" s="43" t="s">
        <v>860</v>
      </c>
      <c r="G326" s="24" t="s">
        <v>1212</v>
      </c>
      <c r="H326" s="43" t="s">
        <v>833</v>
      </c>
      <c r="I326" s="43" t="s">
        <v>834</v>
      </c>
      <c r="J326" s="54" t="s">
        <v>1213</v>
      </c>
    </row>
    <row r="327" spans="1:10">
      <c r="A327" s="23"/>
      <c r="B327" s="23"/>
      <c r="C327" s="23" t="s">
        <v>829</v>
      </c>
      <c r="D327" s="53" t="s">
        <v>830</v>
      </c>
      <c r="E327" s="54" t="s">
        <v>1214</v>
      </c>
      <c r="F327" s="43" t="s">
        <v>860</v>
      </c>
      <c r="G327" s="24" t="s">
        <v>850</v>
      </c>
      <c r="H327" s="43" t="s">
        <v>833</v>
      </c>
      <c r="I327" s="43" t="s">
        <v>834</v>
      </c>
      <c r="J327" s="54" t="s">
        <v>1213</v>
      </c>
    </row>
    <row r="328" ht="45" spans="1:10">
      <c r="A328" s="23"/>
      <c r="B328" s="23"/>
      <c r="C328" s="23" t="s">
        <v>829</v>
      </c>
      <c r="D328" s="53" t="s">
        <v>877</v>
      </c>
      <c r="E328" s="54" t="s">
        <v>1006</v>
      </c>
      <c r="F328" s="43" t="s">
        <v>860</v>
      </c>
      <c r="G328" s="24" t="s">
        <v>901</v>
      </c>
      <c r="H328" s="43" t="s">
        <v>840</v>
      </c>
      <c r="I328" s="43" t="s">
        <v>834</v>
      </c>
      <c r="J328" s="54" t="s">
        <v>1195</v>
      </c>
    </row>
    <row r="329" ht="33.75" spans="1:10">
      <c r="A329" s="23"/>
      <c r="B329" s="23"/>
      <c r="C329" s="23" t="s">
        <v>842</v>
      </c>
      <c r="D329" s="53" t="s">
        <v>843</v>
      </c>
      <c r="E329" s="54" t="s">
        <v>1215</v>
      </c>
      <c r="F329" s="43" t="s">
        <v>838</v>
      </c>
      <c r="G329" s="24" t="s">
        <v>1216</v>
      </c>
      <c r="H329" s="43" t="s">
        <v>840</v>
      </c>
      <c r="I329" s="43" t="s">
        <v>834</v>
      </c>
      <c r="J329" s="54" t="s">
        <v>1217</v>
      </c>
    </row>
    <row r="330" ht="22.5" spans="1:10">
      <c r="A330" s="23"/>
      <c r="B330" s="23"/>
      <c r="C330" s="23" t="s">
        <v>842</v>
      </c>
      <c r="D330" s="53" t="s">
        <v>843</v>
      </c>
      <c r="E330" s="54" t="s">
        <v>1218</v>
      </c>
      <c r="F330" s="43" t="s">
        <v>860</v>
      </c>
      <c r="G330" s="24" t="s">
        <v>901</v>
      </c>
      <c r="H330" s="43" t="s">
        <v>840</v>
      </c>
      <c r="I330" s="43" t="s">
        <v>834</v>
      </c>
      <c r="J330" s="54" t="s">
        <v>1219</v>
      </c>
    </row>
    <row r="331" ht="33.75" spans="1:10">
      <c r="A331" s="23"/>
      <c r="B331" s="23"/>
      <c r="C331" s="23" t="s">
        <v>847</v>
      </c>
      <c r="D331" s="53" t="s">
        <v>848</v>
      </c>
      <c r="E331" s="54" t="s">
        <v>1220</v>
      </c>
      <c r="F331" s="43" t="s">
        <v>838</v>
      </c>
      <c r="G331" s="24" t="s">
        <v>850</v>
      </c>
      <c r="H331" s="43" t="s">
        <v>840</v>
      </c>
      <c r="I331" s="43" t="s">
        <v>834</v>
      </c>
      <c r="J331" s="54" t="s">
        <v>1221</v>
      </c>
    </row>
    <row r="332" ht="123.75" spans="1:10">
      <c r="A332" s="25" t="s">
        <v>634</v>
      </c>
      <c r="B332" s="23" t="s">
        <v>1222</v>
      </c>
      <c r="C332" s="23"/>
      <c r="D332" s="23"/>
      <c r="E332" s="23"/>
      <c r="F332" s="23"/>
      <c r="G332" s="23"/>
      <c r="H332" s="23"/>
      <c r="I332" s="23"/>
      <c r="J332" s="23"/>
    </row>
    <row r="333" spans="1:10">
      <c r="A333" s="23"/>
      <c r="B333" s="23"/>
      <c r="C333" s="23" t="s">
        <v>829</v>
      </c>
      <c r="D333" s="53" t="s">
        <v>830</v>
      </c>
      <c r="E333" s="54" t="s">
        <v>1178</v>
      </c>
      <c r="F333" s="43" t="s">
        <v>860</v>
      </c>
      <c r="G333" s="24" t="s">
        <v>1223</v>
      </c>
      <c r="H333" s="43" t="s">
        <v>833</v>
      </c>
      <c r="I333" s="43" t="s">
        <v>834</v>
      </c>
      <c r="J333" s="54" t="s">
        <v>1213</v>
      </c>
    </row>
    <row r="334" spans="1:10">
      <c r="A334" s="23"/>
      <c r="B334" s="23"/>
      <c r="C334" s="23" t="s">
        <v>829</v>
      </c>
      <c r="D334" s="53" t="s">
        <v>830</v>
      </c>
      <c r="E334" s="54" t="s">
        <v>1191</v>
      </c>
      <c r="F334" s="43" t="s">
        <v>860</v>
      </c>
      <c r="G334" s="24" t="s">
        <v>1212</v>
      </c>
      <c r="H334" s="43" t="s">
        <v>833</v>
      </c>
      <c r="I334" s="43" t="s">
        <v>834</v>
      </c>
      <c r="J334" s="54" t="s">
        <v>1213</v>
      </c>
    </row>
    <row r="335" spans="1:10">
      <c r="A335" s="23"/>
      <c r="B335" s="23"/>
      <c r="C335" s="23" t="s">
        <v>829</v>
      </c>
      <c r="D335" s="53" t="s">
        <v>830</v>
      </c>
      <c r="E335" s="54" t="s">
        <v>1224</v>
      </c>
      <c r="F335" s="43" t="s">
        <v>860</v>
      </c>
      <c r="G335" s="24" t="s">
        <v>47</v>
      </c>
      <c r="H335" s="43" t="s">
        <v>833</v>
      </c>
      <c r="I335" s="43" t="s">
        <v>834</v>
      </c>
      <c r="J335" s="54" t="s">
        <v>1213</v>
      </c>
    </row>
    <row r="336" ht="33.75" spans="1:10">
      <c r="A336" s="23"/>
      <c r="B336" s="23"/>
      <c r="C336" s="23" t="s">
        <v>829</v>
      </c>
      <c r="D336" s="53" t="s">
        <v>877</v>
      </c>
      <c r="E336" s="54" t="s">
        <v>957</v>
      </c>
      <c r="F336" s="43" t="s">
        <v>860</v>
      </c>
      <c r="G336" s="24" t="s">
        <v>901</v>
      </c>
      <c r="H336" s="43" t="s">
        <v>840</v>
      </c>
      <c r="I336" s="43" t="s">
        <v>834</v>
      </c>
      <c r="J336" s="54" t="s">
        <v>1174</v>
      </c>
    </row>
    <row r="337" ht="33.75" spans="1:10">
      <c r="A337" s="23"/>
      <c r="B337" s="23"/>
      <c r="C337" s="23" t="s">
        <v>829</v>
      </c>
      <c r="D337" s="53" t="s">
        <v>877</v>
      </c>
      <c r="E337" s="54" t="s">
        <v>988</v>
      </c>
      <c r="F337" s="43" t="s">
        <v>860</v>
      </c>
      <c r="G337" s="24" t="s">
        <v>901</v>
      </c>
      <c r="H337" s="43" t="s">
        <v>840</v>
      </c>
      <c r="I337" s="43" t="s">
        <v>834</v>
      </c>
      <c r="J337" s="54" t="s">
        <v>1225</v>
      </c>
    </row>
    <row r="338" ht="33.75" spans="1:10">
      <c r="A338" s="23"/>
      <c r="B338" s="23"/>
      <c r="C338" s="23" t="s">
        <v>829</v>
      </c>
      <c r="D338" s="53" t="s">
        <v>836</v>
      </c>
      <c r="E338" s="54" t="s">
        <v>1226</v>
      </c>
      <c r="F338" s="43" t="s">
        <v>838</v>
      </c>
      <c r="G338" s="24" t="s">
        <v>862</v>
      </c>
      <c r="H338" s="43" t="s">
        <v>840</v>
      </c>
      <c r="I338" s="43" t="s">
        <v>834</v>
      </c>
      <c r="J338" s="54" t="s">
        <v>1227</v>
      </c>
    </row>
    <row r="339" ht="33.75" spans="1:10">
      <c r="A339" s="23"/>
      <c r="B339" s="23"/>
      <c r="C339" s="23" t="s">
        <v>842</v>
      </c>
      <c r="D339" s="53" t="s">
        <v>843</v>
      </c>
      <c r="E339" s="54" t="s">
        <v>1215</v>
      </c>
      <c r="F339" s="43" t="s">
        <v>838</v>
      </c>
      <c r="G339" s="24" t="s">
        <v>1216</v>
      </c>
      <c r="H339" s="43" t="s">
        <v>840</v>
      </c>
      <c r="I339" s="43" t="s">
        <v>834</v>
      </c>
      <c r="J339" s="54" t="s">
        <v>1217</v>
      </c>
    </row>
    <row r="340" ht="33.75" spans="1:10">
      <c r="A340" s="23"/>
      <c r="B340" s="23"/>
      <c r="C340" s="23" t="s">
        <v>847</v>
      </c>
      <c r="D340" s="53" t="s">
        <v>848</v>
      </c>
      <c r="E340" s="54" t="s">
        <v>1220</v>
      </c>
      <c r="F340" s="43" t="s">
        <v>838</v>
      </c>
      <c r="G340" s="24" t="s">
        <v>850</v>
      </c>
      <c r="H340" s="43" t="s">
        <v>840</v>
      </c>
      <c r="I340" s="43" t="s">
        <v>834</v>
      </c>
      <c r="J340" s="54" t="s">
        <v>1221</v>
      </c>
    </row>
    <row r="341" ht="45" spans="1:10">
      <c r="A341" s="25" t="s">
        <v>600</v>
      </c>
      <c r="B341" s="23" t="s">
        <v>1228</v>
      </c>
      <c r="C341" s="23"/>
      <c r="D341" s="23"/>
      <c r="E341" s="23"/>
      <c r="F341" s="23"/>
      <c r="G341" s="23"/>
      <c r="H341" s="23"/>
      <c r="I341" s="23"/>
      <c r="J341" s="23"/>
    </row>
    <row r="342" spans="1:10">
      <c r="A342" s="23"/>
      <c r="B342" s="23"/>
      <c r="C342" s="23" t="s">
        <v>829</v>
      </c>
      <c r="D342" s="53" t="s">
        <v>830</v>
      </c>
      <c r="E342" s="54" t="s">
        <v>1229</v>
      </c>
      <c r="F342" s="43" t="s">
        <v>838</v>
      </c>
      <c r="G342" s="24" t="s">
        <v>1147</v>
      </c>
      <c r="H342" s="43" t="s">
        <v>833</v>
      </c>
      <c r="I342" s="43" t="s">
        <v>834</v>
      </c>
      <c r="J342" s="54" t="s">
        <v>871</v>
      </c>
    </row>
    <row r="343" ht="22.5" spans="1:10">
      <c r="A343" s="23"/>
      <c r="B343" s="23"/>
      <c r="C343" s="23" t="s">
        <v>829</v>
      </c>
      <c r="D343" s="53" t="s">
        <v>877</v>
      </c>
      <c r="E343" s="54" t="s">
        <v>1230</v>
      </c>
      <c r="F343" s="43" t="s">
        <v>860</v>
      </c>
      <c r="G343" s="24" t="s">
        <v>901</v>
      </c>
      <c r="H343" s="43" t="s">
        <v>840</v>
      </c>
      <c r="I343" s="43" t="s">
        <v>834</v>
      </c>
      <c r="J343" s="54" t="s">
        <v>1231</v>
      </c>
    </row>
    <row r="344" ht="22.5" spans="1:10">
      <c r="A344" s="23"/>
      <c r="B344" s="23"/>
      <c r="C344" s="23" t="s">
        <v>829</v>
      </c>
      <c r="D344" s="53" t="s">
        <v>836</v>
      </c>
      <c r="E344" s="54" t="s">
        <v>891</v>
      </c>
      <c r="F344" s="43" t="s">
        <v>838</v>
      </c>
      <c r="G344" s="24" t="s">
        <v>850</v>
      </c>
      <c r="H344" s="43" t="s">
        <v>840</v>
      </c>
      <c r="I344" s="43" t="s">
        <v>834</v>
      </c>
      <c r="J344" s="54" t="s">
        <v>881</v>
      </c>
    </row>
    <row r="345" ht="33.75" spans="1:10">
      <c r="A345" s="23"/>
      <c r="B345" s="23"/>
      <c r="C345" s="23" t="s">
        <v>842</v>
      </c>
      <c r="D345" s="53" t="s">
        <v>843</v>
      </c>
      <c r="E345" s="54" t="s">
        <v>1215</v>
      </c>
      <c r="F345" s="43" t="s">
        <v>838</v>
      </c>
      <c r="G345" s="24" t="s">
        <v>850</v>
      </c>
      <c r="H345" s="43" t="s">
        <v>840</v>
      </c>
      <c r="I345" s="43" t="s">
        <v>834</v>
      </c>
      <c r="J345" s="54" t="s">
        <v>1217</v>
      </c>
    </row>
    <row r="346" ht="22.5" spans="1:10">
      <c r="A346" s="23"/>
      <c r="B346" s="23"/>
      <c r="C346" s="23" t="s">
        <v>847</v>
      </c>
      <c r="D346" s="53" t="s">
        <v>848</v>
      </c>
      <c r="E346" s="54" t="s">
        <v>893</v>
      </c>
      <c r="F346" s="43" t="s">
        <v>838</v>
      </c>
      <c r="G346" s="24" t="s">
        <v>850</v>
      </c>
      <c r="H346" s="43" t="s">
        <v>840</v>
      </c>
      <c r="I346" s="43" t="s">
        <v>834</v>
      </c>
      <c r="J346" s="54" t="s">
        <v>1232</v>
      </c>
    </row>
    <row r="347" ht="56.25" spans="1:10">
      <c r="A347" s="25" t="s">
        <v>576</v>
      </c>
      <c r="B347" s="23" t="s">
        <v>1233</v>
      </c>
      <c r="C347" s="23"/>
      <c r="D347" s="23"/>
      <c r="E347" s="23"/>
      <c r="F347" s="23"/>
      <c r="G347" s="23"/>
      <c r="H347" s="23"/>
      <c r="I347" s="23"/>
      <c r="J347" s="23"/>
    </row>
    <row r="348" spans="1:10">
      <c r="A348" s="23"/>
      <c r="B348" s="23"/>
      <c r="C348" s="23" t="s">
        <v>829</v>
      </c>
      <c r="D348" s="53" t="s">
        <v>830</v>
      </c>
      <c r="E348" s="54" t="s">
        <v>1234</v>
      </c>
      <c r="F348" s="43" t="s">
        <v>860</v>
      </c>
      <c r="G348" s="24" t="s">
        <v>1223</v>
      </c>
      <c r="H348" s="43" t="s">
        <v>833</v>
      </c>
      <c r="I348" s="43" t="s">
        <v>834</v>
      </c>
      <c r="J348" s="54" t="s">
        <v>1235</v>
      </c>
    </row>
    <row r="349" ht="22.5" spans="1:10">
      <c r="A349" s="23"/>
      <c r="B349" s="23"/>
      <c r="C349" s="23" t="s">
        <v>829</v>
      </c>
      <c r="D349" s="53" t="s">
        <v>877</v>
      </c>
      <c r="E349" s="54" t="s">
        <v>1236</v>
      </c>
      <c r="F349" s="43" t="s">
        <v>838</v>
      </c>
      <c r="G349" s="24" t="s">
        <v>862</v>
      </c>
      <c r="H349" s="43" t="s">
        <v>840</v>
      </c>
      <c r="I349" s="43" t="s">
        <v>834</v>
      </c>
      <c r="J349" s="54" t="s">
        <v>1219</v>
      </c>
    </row>
    <row r="350" ht="33.75" spans="1:10">
      <c r="A350" s="23"/>
      <c r="B350" s="23"/>
      <c r="C350" s="23" t="s">
        <v>829</v>
      </c>
      <c r="D350" s="53" t="s">
        <v>836</v>
      </c>
      <c r="E350" s="54" t="s">
        <v>1237</v>
      </c>
      <c r="F350" s="43" t="s">
        <v>838</v>
      </c>
      <c r="G350" s="24" t="s">
        <v>862</v>
      </c>
      <c r="H350" s="43" t="s">
        <v>840</v>
      </c>
      <c r="I350" s="43" t="s">
        <v>834</v>
      </c>
      <c r="J350" s="54" t="s">
        <v>1238</v>
      </c>
    </row>
    <row r="351" ht="33.75" spans="1:10">
      <c r="A351" s="23"/>
      <c r="B351" s="23"/>
      <c r="C351" s="23" t="s">
        <v>842</v>
      </c>
      <c r="D351" s="53" t="s">
        <v>843</v>
      </c>
      <c r="E351" s="54" t="s">
        <v>1215</v>
      </c>
      <c r="F351" s="43" t="s">
        <v>838</v>
      </c>
      <c r="G351" s="24" t="s">
        <v>1216</v>
      </c>
      <c r="H351" s="43" t="s">
        <v>840</v>
      </c>
      <c r="I351" s="43" t="s">
        <v>834</v>
      </c>
      <c r="J351" s="54" t="s">
        <v>1217</v>
      </c>
    </row>
    <row r="352" ht="33.75" spans="1:10">
      <c r="A352" s="23"/>
      <c r="B352" s="23"/>
      <c r="C352" s="23" t="s">
        <v>847</v>
      </c>
      <c r="D352" s="53" t="s">
        <v>848</v>
      </c>
      <c r="E352" s="54" t="s">
        <v>1220</v>
      </c>
      <c r="F352" s="43" t="s">
        <v>838</v>
      </c>
      <c r="G352" s="24" t="s">
        <v>850</v>
      </c>
      <c r="H352" s="43" t="s">
        <v>840</v>
      </c>
      <c r="I352" s="43" t="s">
        <v>834</v>
      </c>
      <c r="J352" s="54" t="s">
        <v>1221</v>
      </c>
    </row>
    <row r="353" ht="168.75" spans="1:10">
      <c r="A353" s="25" t="s">
        <v>656</v>
      </c>
      <c r="B353" s="23" t="s">
        <v>1239</v>
      </c>
      <c r="C353" s="23"/>
      <c r="D353" s="23"/>
      <c r="E353" s="23"/>
      <c r="F353" s="23"/>
      <c r="G353" s="23"/>
      <c r="H353" s="23"/>
      <c r="I353" s="23"/>
      <c r="J353" s="23"/>
    </row>
    <row r="354" spans="1:10">
      <c r="A354" s="23"/>
      <c r="B354" s="23"/>
      <c r="C354" s="23" t="s">
        <v>829</v>
      </c>
      <c r="D354" s="53" t="s">
        <v>830</v>
      </c>
      <c r="E354" s="54" t="s">
        <v>859</v>
      </c>
      <c r="F354" s="43" t="s">
        <v>838</v>
      </c>
      <c r="G354" s="24" t="s">
        <v>1223</v>
      </c>
      <c r="H354" s="43" t="s">
        <v>833</v>
      </c>
      <c r="I354" s="43" t="s">
        <v>834</v>
      </c>
      <c r="J354" s="54" t="s">
        <v>1213</v>
      </c>
    </row>
    <row r="355" ht="33.75" spans="1:10">
      <c r="A355" s="23"/>
      <c r="B355" s="23"/>
      <c r="C355" s="23" t="s">
        <v>829</v>
      </c>
      <c r="D355" s="53" t="s">
        <v>877</v>
      </c>
      <c r="E355" s="54" t="s">
        <v>957</v>
      </c>
      <c r="F355" s="43" t="s">
        <v>860</v>
      </c>
      <c r="G355" s="24" t="s">
        <v>901</v>
      </c>
      <c r="H355" s="43" t="s">
        <v>840</v>
      </c>
      <c r="I355" s="43" t="s">
        <v>834</v>
      </c>
      <c r="J355" s="54" t="s">
        <v>1174</v>
      </c>
    </row>
    <row r="356" ht="33.75" spans="1:10">
      <c r="A356" s="23"/>
      <c r="B356" s="23"/>
      <c r="C356" s="23" t="s">
        <v>842</v>
      </c>
      <c r="D356" s="53" t="s">
        <v>843</v>
      </c>
      <c r="E356" s="54" t="s">
        <v>1215</v>
      </c>
      <c r="F356" s="43" t="s">
        <v>838</v>
      </c>
      <c r="G356" s="24" t="s">
        <v>1216</v>
      </c>
      <c r="H356" s="43" t="s">
        <v>840</v>
      </c>
      <c r="I356" s="43" t="s">
        <v>834</v>
      </c>
      <c r="J356" s="54" t="s">
        <v>1217</v>
      </c>
    </row>
    <row r="357" ht="33.75" spans="1:10">
      <c r="A357" s="23"/>
      <c r="B357" s="23"/>
      <c r="C357" s="23" t="s">
        <v>847</v>
      </c>
      <c r="D357" s="53" t="s">
        <v>848</v>
      </c>
      <c r="E357" s="54" t="s">
        <v>967</v>
      </c>
      <c r="F357" s="43" t="s">
        <v>838</v>
      </c>
      <c r="G357" s="24" t="s">
        <v>850</v>
      </c>
      <c r="H357" s="43" t="s">
        <v>840</v>
      </c>
      <c r="I357" s="43" t="s">
        <v>834</v>
      </c>
      <c r="J357" s="54" t="s">
        <v>1221</v>
      </c>
    </row>
    <row r="358" spans="1:10">
      <c r="A358" s="23"/>
      <c r="B358" s="23"/>
      <c r="C358" s="23" t="s">
        <v>852</v>
      </c>
      <c r="D358" s="53" t="s">
        <v>853</v>
      </c>
      <c r="E358" s="54" t="s">
        <v>953</v>
      </c>
      <c r="F358" s="43" t="s">
        <v>832</v>
      </c>
      <c r="G358" s="24" t="s">
        <v>870</v>
      </c>
      <c r="H358" s="43" t="s">
        <v>856</v>
      </c>
      <c r="I358" s="43" t="s">
        <v>834</v>
      </c>
      <c r="J358" s="54" t="s">
        <v>1176</v>
      </c>
    </row>
    <row r="359" ht="45" spans="1:10">
      <c r="A359" s="25" t="s">
        <v>596</v>
      </c>
      <c r="B359" s="23" t="s">
        <v>1240</v>
      </c>
      <c r="C359" s="23"/>
      <c r="D359" s="23"/>
      <c r="E359" s="23"/>
      <c r="F359" s="23"/>
      <c r="G359" s="23"/>
      <c r="H359" s="23"/>
      <c r="I359" s="23"/>
      <c r="J359" s="23"/>
    </row>
    <row r="360" spans="1:10">
      <c r="A360" s="23"/>
      <c r="B360" s="23"/>
      <c r="C360" s="23" t="s">
        <v>829</v>
      </c>
      <c r="D360" s="53" t="s">
        <v>830</v>
      </c>
      <c r="E360" s="54" t="s">
        <v>1241</v>
      </c>
      <c r="F360" s="43" t="s">
        <v>860</v>
      </c>
      <c r="G360" s="24" t="s">
        <v>50</v>
      </c>
      <c r="H360" s="43" t="s">
        <v>833</v>
      </c>
      <c r="I360" s="43" t="s">
        <v>834</v>
      </c>
      <c r="J360" s="54" t="s">
        <v>1242</v>
      </c>
    </row>
    <row r="361" ht="33.75" spans="1:10">
      <c r="A361" s="23"/>
      <c r="B361" s="23"/>
      <c r="C361" s="23" t="s">
        <v>829</v>
      </c>
      <c r="D361" s="53" t="s">
        <v>836</v>
      </c>
      <c r="E361" s="54" t="s">
        <v>1226</v>
      </c>
      <c r="F361" s="43" t="s">
        <v>838</v>
      </c>
      <c r="G361" s="24" t="s">
        <v>862</v>
      </c>
      <c r="H361" s="43" t="s">
        <v>840</v>
      </c>
      <c r="I361" s="43" t="s">
        <v>834</v>
      </c>
      <c r="J361" s="54" t="s">
        <v>1227</v>
      </c>
    </row>
    <row r="362" ht="33.75" spans="1:10">
      <c r="A362" s="23"/>
      <c r="B362" s="23"/>
      <c r="C362" s="23" t="s">
        <v>829</v>
      </c>
      <c r="D362" s="53" t="s">
        <v>836</v>
      </c>
      <c r="E362" s="54" t="s">
        <v>1243</v>
      </c>
      <c r="F362" s="43" t="s">
        <v>860</v>
      </c>
      <c r="G362" s="24" t="s">
        <v>901</v>
      </c>
      <c r="H362" s="43" t="s">
        <v>840</v>
      </c>
      <c r="I362" s="43" t="s">
        <v>834</v>
      </c>
      <c r="J362" s="54" t="s">
        <v>1244</v>
      </c>
    </row>
    <row r="363" ht="22.5" spans="1:10">
      <c r="A363" s="23"/>
      <c r="B363" s="23"/>
      <c r="C363" s="23" t="s">
        <v>842</v>
      </c>
      <c r="D363" s="53" t="s">
        <v>843</v>
      </c>
      <c r="E363" s="54" t="s">
        <v>1218</v>
      </c>
      <c r="F363" s="43" t="s">
        <v>860</v>
      </c>
      <c r="G363" s="24" t="s">
        <v>901</v>
      </c>
      <c r="H363" s="43" t="s">
        <v>840</v>
      </c>
      <c r="I363" s="43" t="s">
        <v>834</v>
      </c>
      <c r="J363" s="54" t="s">
        <v>1245</v>
      </c>
    </row>
    <row r="364" ht="22.5" spans="1:10">
      <c r="A364" s="23"/>
      <c r="B364" s="23"/>
      <c r="C364" s="23" t="s">
        <v>847</v>
      </c>
      <c r="D364" s="53" t="s">
        <v>848</v>
      </c>
      <c r="E364" s="54" t="s">
        <v>1246</v>
      </c>
      <c r="F364" s="43" t="s">
        <v>838</v>
      </c>
      <c r="G364" s="24" t="s">
        <v>850</v>
      </c>
      <c r="H364" s="43" t="s">
        <v>840</v>
      </c>
      <c r="I364" s="43" t="s">
        <v>834</v>
      </c>
      <c r="J364" s="54" t="s">
        <v>1247</v>
      </c>
    </row>
    <row r="365" spans="1:10">
      <c r="A365" s="23" t="s">
        <v>73</v>
      </c>
      <c r="B365" s="23"/>
      <c r="C365" s="23"/>
      <c r="D365" s="23"/>
      <c r="E365" s="23"/>
      <c r="F365" s="23"/>
      <c r="G365" s="23"/>
      <c r="H365" s="23"/>
      <c r="I365" s="23"/>
      <c r="J365" s="23"/>
    </row>
    <row r="366" ht="101.25" spans="1:10">
      <c r="A366" s="25" t="s">
        <v>576</v>
      </c>
      <c r="B366" s="23" t="s">
        <v>1248</v>
      </c>
      <c r="C366" s="23"/>
      <c r="D366" s="23"/>
      <c r="E366" s="23"/>
      <c r="F366" s="23"/>
      <c r="G366" s="23"/>
      <c r="H366" s="23"/>
      <c r="I366" s="23"/>
      <c r="J366" s="23"/>
    </row>
    <row r="367" spans="1:10">
      <c r="A367" s="23"/>
      <c r="B367" s="23"/>
      <c r="C367" s="23" t="s">
        <v>829</v>
      </c>
      <c r="D367" s="53" t="s">
        <v>877</v>
      </c>
      <c r="E367" s="54" t="s">
        <v>1182</v>
      </c>
      <c r="F367" s="43" t="s">
        <v>838</v>
      </c>
      <c r="G367" s="24" t="s">
        <v>119</v>
      </c>
      <c r="H367" s="43" t="s">
        <v>840</v>
      </c>
      <c r="I367" s="43" t="s">
        <v>834</v>
      </c>
      <c r="J367" s="54" t="s">
        <v>1249</v>
      </c>
    </row>
    <row r="368" ht="33.75" spans="1:10">
      <c r="A368" s="23"/>
      <c r="B368" s="23"/>
      <c r="C368" s="23" t="s">
        <v>829</v>
      </c>
      <c r="D368" s="53" t="s">
        <v>836</v>
      </c>
      <c r="E368" s="54" t="s">
        <v>1226</v>
      </c>
      <c r="F368" s="43" t="s">
        <v>838</v>
      </c>
      <c r="G368" s="24" t="s">
        <v>862</v>
      </c>
      <c r="H368" s="43" t="s">
        <v>840</v>
      </c>
      <c r="I368" s="43" t="s">
        <v>834</v>
      </c>
      <c r="J368" s="54" t="s">
        <v>1250</v>
      </c>
    </row>
    <row r="369" ht="33.75" spans="1:10">
      <c r="A369" s="23"/>
      <c r="B369" s="23"/>
      <c r="C369" s="23" t="s">
        <v>829</v>
      </c>
      <c r="D369" s="53" t="s">
        <v>836</v>
      </c>
      <c r="E369" s="54" t="s">
        <v>1243</v>
      </c>
      <c r="F369" s="43" t="s">
        <v>860</v>
      </c>
      <c r="G369" s="24" t="s">
        <v>901</v>
      </c>
      <c r="H369" s="43" t="s">
        <v>840</v>
      </c>
      <c r="I369" s="43" t="s">
        <v>834</v>
      </c>
      <c r="J369" s="54" t="s">
        <v>1244</v>
      </c>
    </row>
    <row r="370" ht="33.75" spans="1:10">
      <c r="A370" s="23"/>
      <c r="B370" s="23"/>
      <c r="C370" s="23" t="s">
        <v>842</v>
      </c>
      <c r="D370" s="53" t="s">
        <v>843</v>
      </c>
      <c r="E370" s="54" t="s">
        <v>1215</v>
      </c>
      <c r="F370" s="43" t="s">
        <v>838</v>
      </c>
      <c r="G370" s="24" t="s">
        <v>850</v>
      </c>
      <c r="H370" s="43" t="s">
        <v>840</v>
      </c>
      <c r="I370" s="43" t="s">
        <v>834</v>
      </c>
      <c r="J370" s="54" t="s">
        <v>1217</v>
      </c>
    </row>
    <row r="371" spans="1:10">
      <c r="A371" s="23"/>
      <c r="B371" s="23"/>
      <c r="C371" s="23" t="s">
        <v>847</v>
      </c>
      <c r="D371" s="53" t="s">
        <v>848</v>
      </c>
      <c r="E371" s="54" t="s">
        <v>1220</v>
      </c>
      <c r="F371" s="43" t="s">
        <v>838</v>
      </c>
      <c r="G371" s="24" t="s">
        <v>862</v>
      </c>
      <c r="H371" s="43" t="s">
        <v>840</v>
      </c>
      <c r="I371" s="43" t="s">
        <v>834</v>
      </c>
      <c r="J371" s="54" t="s">
        <v>1251</v>
      </c>
    </row>
    <row r="372" spans="1:10">
      <c r="A372" s="25" t="s">
        <v>596</v>
      </c>
      <c r="B372" s="23" t="s">
        <v>1252</v>
      </c>
      <c r="C372" s="23"/>
      <c r="D372" s="23"/>
      <c r="E372" s="23"/>
      <c r="F372" s="23"/>
      <c r="G372" s="23"/>
      <c r="H372" s="23"/>
      <c r="I372" s="23"/>
      <c r="J372" s="23"/>
    </row>
    <row r="373" spans="1:10">
      <c r="A373" s="23"/>
      <c r="B373" s="23"/>
      <c r="C373" s="23" t="s">
        <v>829</v>
      </c>
      <c r="D373" s="53" t="s">
        <v>830</v>
      </c>
      <c r="E373" s="54" t="s">
        <v>859</v>
      </c>
      <c r="F373" s="43" t="s">
        <v>860</v>
      </c>
      <c r="G373" s="24" t="s">
        <v>1253</v>
      </c>
      <c r="H373" s="43" t="s">
        <v>833</v>
      </c>
      <c r="I373" s="43" t="s">
        <v>834</v>
      </c>
      <c r="J373" s="54" t="s">
        <v>1254</v>
      </c>
    </row>
    <row r="374" spans="1:10">
      <c r="A374" s="23"/>
      <c r="B374" s="23"/>
      <c r="C374" s="23" t="s">
        <v>829</v>
      </c>
      <c r="D374" s="53" t="s">
        <v>830</v>
      </c>
      <c r="E374" s="54" t="s">
        <v>953</v>
      </c>
      <c r="F374" s="43" t="s">
        <v>860</v>
      </c>
      <c r="G374" s="24" t="s">
        <v>1255</v>
      </c>
      <c r="H374" s="43" t="s">
        <v>1160</v>
      </c>
      <c r="I374" s="43" t="s">
        <v>834</v>
      </c>
      <c r="J374" s="54" t="s">
        <v>1256</v>
      </c>
    </row>
    <row r="375" spans="1:10">
      <c r="A375" s="23"/>
      <c r="B375" s="23"/>
      <c r="C375" s="23" t="s">
        <v>829</v>
      </c>
      <c r="D375" s="53" t="s">
        <v>877</v>
      </c>
      <c r="E375" s="54" t="s">
        <v>1257</v>
      </c>
      <c r="F375" s="43" t="s">
        <v>860</v>
      </c>
      <c r="G375" s="24" t="s">
        <v>901</v>
      </c>
      <c r="H375" s="43" t="s">
        <v>840</v>
      </c>
      <c r="I375" s="43" t="s">
        <v>834</v>
      </c>
      <c r="J375" s="54" t="s">
        <v>1258</v>
      </c>
    </row>
    <row r="376" spans="1:10">
      <c r="A376" s="23"/>
      <c r="B376" s="23"/>
      <c r="C376" s="23" t="s">
        <v>842</v>
      </c>
      <c r="D376" s="53" t="s">
        <v>843</v>
      </c>
      <c r="E376" s="54" t="s">
        <v>1259</v>
      </c>
      <c r="F376" s="43" t="s">
        <v>860</v>
      </c>
      <c r="G376" s="24" t="s">
        <v>901</v>
      </c>
      <c r="H376" s="43" t="s">
        <v>840</v>
      </c>
      <c r="I376" s="43" t="s">
        <v>834</v>
      </c>
      <c r="J376" s="54" t="s">
        <v>1260</v>
      </c>
    </row>
    <row r="377" spans="1:10">
      <c r="A377" s="23"/>
      <c r="B377" s="23"/>
      <c r="C377" s="23" t="s">
        <v>847</v>
      </c>
      <c r="D377" s="53" t="s">
        <v>848</v>
      </c>
      <c r="E377" s="54" t="s">
        <v>1261</v>
      </c>
      <c r="F377" s="43" t="s">
        <v>838</v>
      </c>
      <c r="G377" s="24" t="s">
        <v>862</v>
      </c>
      <c r="H377" s="43" t="s">
        <v>840</v>
      </c>
      <c r="I377" s="43" t="s">
        <v>834</v>
      </c>
      <c r="J377" s="54" t="s">
        <v>1262</v>
      </c>
    </row>
    <row r="378" ht="180" spans="1:10">
      <c r="A378" s="25" t="s">
        <v>656</v>
      </c>
      <c r="B378" s="23" t="s">
        <v>1263</v>
      </c>
      <c r="C378" s="23"/>
      <c r="D378" s="23"/>
      <c r="E378" s="23"/>
      <c r="F378" s="23"/>
      <c r="G378" s="23"/>
      <c r="H378" s="23"/>
      <c r="I378" s="23"/>
      <c r="J378" s="23"/>
    </row>
    <row r="379" ht="33.75" spans="1:10">
      <c r="A379" s="23"/>
      <c r="B379" s="23"/>
      <c r="C379" s="23" t="s">
        <v>829</v>
      </c>
      <c r="D379" s="53" t="s">
        <v>830</v>
      </c>
      <c r="E379" s="54" t="s">
        <v>859</v>
      </c>
      <c r="F379" s="43" t="s">
        <v>838</v>
      </c>
      <c r="G379" s="24" t="s">
        <v>1264</v>
      </c>
      <c r="H379" s="43" t="s">
        <v>833</v>
      </c>
      <c r="I379" s="43" t="s">
        <v>834</v>
      </c>
      <c r="J379" s="54" t="s">
        <v>1265</v>
      </c>
    </row>
    <row r="380" ht="33.75" spans="1:10">
      <c r="A380" s="23"/>
      <c r="B380" s="23"/>
      <c r="C380" s="23" t="s">
        <v>829</v>
      </c>
      <c r="D380" s="53" t="s">
        <v>877</v>
      </c>
      <c r="E380" s="54" t="s">
        <v>957</v>
      </c>
      <c r="F380" s="43" t="s">
        <v>860</v>
      </c>
      <c r="G380" s="24" t="s">
        <v>901</v>
      </c>
      <c r="H380" s="43" t="s">
        <v>840</v>
      </c>
      <c r="I380" s="43" t="s">
        <v>834</v>
      </c>
      <c r="J380" s="54" t="s">
        <v>1266</v>
      </c>
    </row>
    <row r="381" ht="56.25" spans="1:10">
      <c r="A381" s="23"/>
      <c r="B381" s="23"/>
      <c r="C381" s="23" t="s">
        <v>842</v>
      </c>
      <c r="D381" s="53" t="s">
        <v>843</v>
      </c>
      <c r="E381" s="54" t="s">
        <v>1059</v>
      </c>
      <c r="F381" s="43" t="s">
        <v>838</v>
      </c>
      <c r="G381" s="24" t="s">
        <v>862</v>
      </c>
      <c r="H381" s="43" t="s">
        <v>840</v>
      </c>
      <c r="I381" s="43" t="s">
        <v>834</v>
      </c>
      <c r="J381" s="54" t="s">
        <v>1267</v>
      </c>
    </row>
    <row r="382" ht="56.25" spans="1:10">
      <c r="A382" s="23"/>
      <c r="B382" s="23"/>
      <c r="C382" s="23" t="s">
        <v>847</v>
      </c>
      <c r="D382" s="53" t="s">
        <v>848</v>
      </c>
      <c r="E382" s="54" t="s">
        <v>1060</v>
      </c>
      <c r="F382" s="43" t="s">
        <v>838</v>
      </c>
      <c r="G382" s="24" t="s">
        <v>850</v>
      </c>
      <c r="H382" s="43" t="s">
        <v>840</v>
      </c>
      <c r="I382" s="43" t="s">
        <v>834</v>
      </c>
      <c r="J382" s="54" t="s">
        <v>1268</v>
      </c>
    </row>
    <row r="383" ht="45" spans="1:10">
      <c r="A383" s="23"/>
      <c r="B383" s="23"/>
      <c r="C383" s="23" t="s">
        <v>852</v>
      </c>
      <c r="D383" s="53" t="s">
        <v>853</v>
      </c>
      <c r="E383" s="54" t="s">
        <v>853</v>
      </c>
      <c r="F383" s="43" t="s">
        <v>832</v>
      </c>
      <c r="G383" s="24" t="s">
        <v>1269</v>
      </c>
      <c r="H383" s="43" t="s">
        <v>856</v>
      </c>
      <c r="I383" s="43" t="s">
        <v>834</v>
      </c>
      <c r="J383" s="54" t="s">
        <v>1270</v>
      </c>
    </row>
    <row r="384" ht="78.75" spans="1:10">
      <c r="A384" s="25" t="s">
        <v>600</v>
      </c>
      <c r="B384" s="23" t="s">
        <v>1271</v>
      </c>
      <c r="C384" s="23"/>
      <c r="D384" s="23"/>
      <c r="E384" s="23"/>
      <c r="F384" s="23"/>
      <c r="G384" s="23"/>
      <c r="H384" s="23"/>
      <c r="I384" s="23"/>
      <c r="J384" s="23"/>
    </row>
    <row r="385" ht="22.5" spans="1:10">
      <c r="A385" s="23"/>
      <c r="B385" s="23"/>
      <c r="C385" s="23" t="s">
        <v>829</v>
      </c>
      <c r="D385" s="53" t="s">
        <v>830</v>
      </c>
      <c r="E385" s="54" t="s">
        <v>1272</v>
      </c>
      <c r="F385" s="43" t="s">
        <v>860</v>
      </c>
      <c r="G385" s="24" t="s">
        <v>1253</v>
      </c>
      <c r="H385" s="43" t="s">
        <v>875</v>
      </c>
      <c r="I385" s="43" t="s">
        <v>834</v>
      </c>
      <c r="J385" s="54" t="s">
        <v>1273</v>
      </c>
    </row>
    <row r="386" ht="45" spans="1:10">
      <c r="A386" s="23"/>
      <c r="B386" s="23"/>
      <c r="C386" s="23" t="s">
        <v>829</v>
      </c>
      <c r="D386" s="53" t="s">
        <v>836</v>
      </c>
      <c r="E386" s="54" t="s">
        <v>1274</v>
      </c>
      <c r="F386" s="43" t="s">
        <v>838</v>
      </c>
      <c r="G386" s="24" t="s">
        <v>850</v>
      </c>
      <c r="H386" s="43" t="s">
        <v>840</v>
      </c>
      <c r="I386" s="43" t="s">
        <v>834</v>
      </c>
      <c r="J386" s="54" t="s">
        <v>1275</v>
      </c>
    </row>
    <row r="387" ht="45" spans="1:10">
      <c r="A387" s="23"/>
      <c r="B387" s="23"/>
      <c r="C387" s="23" t="s">
        <v>842</v>
      </c>
      <c r="D387" s="53" t="s">
        <v>843</v>
      </c>
      <c r="E387" s="54" t="s">
        <v>1276</v>
      </c>
      <c r="F387" s="43" t="s">
        <v>838</v>
      </c>
      <c r="G387" s="24" t="s">
        <v>850</v>
      </c>
      <c r="H387" s="43" t="s">
        <v>840</v>
      </c>
      <c r="I387" s="43" t="s">
        <v>834</v>
      </c>
      <c r="J387" s="54" t="s">
        <v>1277</v>
      </c>
    </row>
    <row r="388" ht="45" spans="1:10">
      <c r="A388" s="23"/>
      <c r="B388" s="23"/>
      <c r="C388" s="23" t="s">
        <v>847</v>
      </c>
      <c r="D388" s="53" t="s">
        <v>848</v>
      </c>
      <c r="E388" s="54" t="s">
        <v>1278</v>
      </c>
      <c r="F388" s="43" t="s">
        <v>838</v>
      </c>
      <c r="G388" s="24" t="s">
        <v>862</v>
      </c>
      <c r="H388" s="43" t="s">
        <v>840</v>
      </c>
      <c r="I388" s="43" t="s">
        <v>834</v>
      </c>
      <c r="J388" s="54" t="s">
        <v>1279</v>
      </c>
    </row>
    <row r="389" ht="45" spans="1:10">
      <c r="A389" s="23"/>
      <c r="B389" s="23"/>
      <c r="C389" s="23" t="s">
        <v>852</v>
      </c>
      <c r="D389" s="53" t="s">
        <v>853</v>
      </c>
      <c r="E389" s="54" t="s">
        <v>853</v>
      </c>
      <c r="F389" s="43" t="s">
        <v>832</v>
      </c>
      <c r="G389" s="24" t="s">
        <v>1280</v>
      </c>
      <c r="H389" s="43" t="s">
        <v>856</v>
      </c>
      <c r="I389" s="43" t="s">
        <v>834</v>
      </c>
      <c r="J389" s="54" t="s">
        <v>1270</v>
      </c>
    </row>
    <row r="390" ht="78.75" spans="1:10">
      <c r="A390" s="25" t="s">
        <v>632</v>
      </c>
      <c r="B390" s="23" t="s">
        <v>1281</v>
      </c>
      <c r="C390" s="23"/>
      <c r="D390" s="23"/>
      <c r="E390" s="23"/>
      <c r="F390" s="23"/>
      <c r="G390" s="23"/>
      <c r="H390" s="23"/>
      <c r="I390" s="23"/>
      <c r="J390" s="23"/>
    </row>
    <row r="391" spans="1:10">
      <c r="A391" s="23"/>
      <c r="B391" s="23"/>
      <c r="C391" s="23" t="s">
        <v>829</v>
      </c>
      <c r="D391" s="53" t="s">
        <v>830</v>
      </c>
      <c r="E391" s="54" t="s">
        <v>1282</v>
      </c>
      <c r="F391" s="43" t="s">
        <v>860</v>
      </c>
      <c r="G391" s="24" t="s">
        <v>909</v>
      </c>
      <c r="H391" s="43" t="s">
        <v>833</v>
      </c>
      <c r="I391" s="43" t="s">
        <v>834</v>
      </c>
      <c r="J391" s="54" t="s">
        <v>1254</v>
      </c>
    </row>
    <row r="392" ht="33.75" spans="1:10">
      <c r="A392" s="23"/>
      <c r="B392" s="23"/>
      <c r="C392" s="23" t="s">
        <v>829</v>
      </c>
      <c r="D392" s="53" t="s">
        <v>877</v>
      </c>
      <c r="E392" s="54" t="s">
        <v>957</v>
      </c>
      <c r="F392" s="43" t="s">
        <v>860</v>
      </c>
      <c r="G392" s="24" t="s">
        <v>901</v>
      </c>
      <c r="H392" s="43" t="s">
        <v>840</v>
      </c>
      <c r="I392" s="43" t="s">
        <v>834</v>
      </c>
      <c r="J392" s="54" t="s">
        <v>1266</v>
      </c>
    </row>
    <row r="393" spans="1:10">
      <c r="A393" s="23"/>
      <c r="B393" s="23"/>
      <c r="C393" s="23" t="s">
        <v>842</v>
      </c>
      <c r="D393" s="53" t="s">
        <v>843</v>
      </c>
      <c r="E393" s="54" t="s">
        <v>1276</v>
      </c>
      <c r="F393" s="43" t="s">
        <v>838</v>
      </c>
      <c r="G393" s="24" t="s">
        <v>850</v>
      </c>
      <c r="H393" s="43" t="s">
        <v>840</v>
      </c>
      <c r="I393" s="43" t="s">
        <v>834</v>
      </c>
      <c r="J393" s="54" t="s">
        <v>1283</v>
      </c>
    </row>
    <row r="394" spans="1:10">
      <c r="A394" s="23"/>
      <c r="B394" s="23"/>
      <c r="C394" s="23" t="s">
        <v>847</v>
      </c>
      <c r="D394" s="53" t="s">
        <v>848</v>
      </c>
      <c r="E394" s="54" t="s">
        <v>1278</v>
      </c>
      <c r="F394" s="43" t="s">
        <v>838</v>
      </c>
      <c r="G394" s="24" t="s">
        <v>850</v>
      </c>
      <c r="H394" s="43" t="s">
        <v>840</v>
      </c>
      <c r="I394" s="43" t="s">
        <v>834</v>
      </c>
      <c r="J394" s="54" t="s">
        <v>1284</v>
      </c>
    </row>
    <row r="395" spans="1:10">
      <c r="A395" s="23"/>
      <c r="B395" s="23"/>
      <c r="C395" s="23" t="s">
        <v>852</v>
      </c>
      <c r="D395" s="53" t="s">
        <v>853</v>
      </c>
      <c r="E395" s="54" t="s">
        <v>853</v>
      </c>
      <c r="F395" s="43" t="s">
        <v>832</v>
      </c>
      <c r="G395" s="24" t="s">
        <v>1285</v>
      </c>
      <c r="H395" s="43" t="s">
        <v>856</v>
      </c>
      <c r="I395" s="43" t="s">
        <v>834</v>
      </c>
      <c r="J395" s="54" t="s">
        <v>1286</v>
      </c>
    </row>
    <row r="396" ht="123.75" spans="1:10">
      <c r="A396" s="25" t="s">
        <v>634</v>
      </c>
      <c r="B396" s="23" t="s">
        <v>1287</v>
      </c>
      <c r="C396" s="23"/>
      <c r="D396" s="23"/>
      <c r="E396" s="23"/>
      <c r="F396" s="23"/>
      <c r="G396" s="23"/>
      <c r="H396" s="23"/>
      <c r="I396" s="23"/>
      <c r="J396" s="23"/>
    </row>
    <row r="397" spans="1:10">
      <c r="A397" s="23"/>
      <c r="B397" s="23"/>
      <c r="C397" s="23" t="s">
        <v>829</v>
      </c>
      <c r="D397" s="53" t="s">
        <v>830</v>
      </c>
      <c r="E397" s="54" t="s">
        <v>859</v>
      </c>
      <c r="F397" s="43" t="s">
        <v>860</v>
      </c>
      <c r="G397" s="24" t="s">
        <v>1288</v>
      </c>
      <c r="H397" s="43" t="s">
        <v>833</v>
      </c>
      <c r="I397" s="43" t="s">
        <v>834</v>
      </c>
      <c r="J397" s="54" t="s">
        <v>1289</v>
      </c>
    </row>
    <row r="398" ht="33.75" spans="1:10">
      <c r="A398" s="23"/>
      <c r="B398" s="23"/>
      <c r="C398" s="23" t="s">
        <v>829</v>
      </c>
      <c r="D398" s="53" t="s">
        <v>877</v>
      </c>
      <c r="E398" s="54" t="s">
        <v>957</v>
      </c>
      <c r="F398" s="43" t="s">
        <v>860</v>
      </c>
      <c r="G398" s="24" t="s">
        <v>901</v>
      </c>
      <c r="H398" s="43" t="s">
        <v>840</v>
      </c>
      <c r="I398" s="43" t="s">
        <v>834</v>
      </c>
      <c r="J398" s="54" t="s">
        <v>1266</v>
      </c>
    </row>
    <row r="399" ht="22.5" spans="1:10">
      <c r="A399" s="23"/>
      <c r="B399" s="23"/>
      <c r="C399" s="23" t="s">
        <v>842</v>
      </c>
      <c r="D399" s="53" t="s">
        <v>843</v>
      </c>
      <c r="E399" s="54" t="s">
        <v>1215</v>
      </c>
      <c r="F399" s="43" t="s">
        <v>838</v>
      </c>
      <c r="G399" s="24" t="s">
        <v>850</v>
      </c>
      <c r="H399" s="43" t="s">
        <v>840</v>
      </c>
      <c r="I399" s="43" t="s">
        <v>834</v>
      </c>
      <c r="J399" s="54" t="s">
        <v>1290</v>
      </c>
    </row>
    <row r="400" spans="1:10">
      <c r="A400" s="23"/>
      <c r="B400" s="23"/>
      <c r="C400" s="23" t="s">
        <v>847</v>
      </c>
      <c r="D400" s="53" t="s">
        <v>848</v>
      </c>
      <c r="E400" s="54" t="s">
        <v>1220</v>
      </c>
      <c r="F400" s="43" t="s">
        <v>838</v>
      </c>
      <c r="G400" s="24" t="s">
        <v>850</v>
      </c>
      <c r="H400" s="43" t="s">
        <v>840</v>
      </c>
      <c r="I400" s="43" t="s">
        <v>834</v>
      </c>
      <c r="J400" s="54" t="s">
        <v>1251</v>
      </c>
    </row>
    <row r="401" spans="1:10">
      <c r="A401" s="23"/>
      <c r="B401" s="23"/>
      <c r="C401" s="23" t="s">
        <v>852</v>
      </c>
      <c r="D401" s="53" t="s">
        <v>853</v>
      </c>
      <c r="E401" s="54" t="s">
        <v>853</v>
      </c>
      <c r="F401" s="43" t="s">
        <v>832</v>
      </c>
      <c r="G401" s="24" t="s">
        <v>1291</v>
      </c>
      <c r="H401" s="43" t="s">
        <v>856</v>
      </c>
      <c r="I401" s="43" t="s">
        <v>834</v>
      </c>
      <c r="J401" s="54" t="s">
        <v>1286</v>
      </c>
    </row>
    <row r="402" spans="1:10">
      <c r="A402" s="23" t="s">
        <v>75</v>
      </c>
      <c r="B402" s="23"/>
      <c r="C402" s="23"/>
      <c r="D402" s="23"/>
      <c r="E402" s="23"/>
      <c r="F402" s="23"/>
      <c r="G402" s="23"/>
      <c r="H402" s="23"/>
      <c r="I402" s="23"/>
      <c r="J402" s="23"/>
    </row>
    <row r="403" ht="135" spans="1:10">
      <c r="A403" s="25" t="s">
        <v>634</v>
      </c>
      <c r="B403" s="23" t="s">
        <v>1292</v>
      </c>
      <c r="C403" s="23"/>
      <c r="D403" s="23"/>
      <c r="E403" s="23"/>
      <c r="F403" s="23"/>
      <c r="G403" s="23"/>
      <c r="H403" s="23"/>
      <c r="I403" s="23"/>
      <c r="J403" s="23"/>
    </row>
    <row r="404" ht="22.5" spans="1:10">
      <c r="A404" s="23"/>
      <c r="B404" s="23"/>
      <c r="C404" s="23" t="s">
        <v>829</v>
      </c>
      <c r="D404" s="53" t="s">
        <v>830</v>
      </c>
      <c r="E404" s="54" t="s">
        <v>1293</v>
      </c>
      <c r="F404" s="43" t="s">
        <v>860</v>
      </c>
      <c r="G404" s="24" t="s">
        <v>1294</v>
      </c>
      <c r="H404" s="43" t="s">
        <v>1096</v>
      </c>
      <c r="I404" s="43" t="s">
        <v>834</v>
      </c>
      <c r="J404" s="54" t="s">
        <v>963</v>
      </c>
    </row>
    <row r="405" ht="33.75" spans="1:10">
      <c r="A405" s="23"/>
      <c r="B405" s="23"/>
      <c r="C405" s="23" t="s">
        <v>829</v>
      </c>
      <c r="D405" s="53" t="s">
        <v>877</v>
      </c>
      <c r="E405" s="54" t="s">
        <v>922</v>
      </c>
      <c r="F405" s="43" t="s">
        <v>860</v>
      </c>
      <c r="G405" s="24" t="s">
        <v>901</v>
      </c>
      <c r="H405" s="43" t="s">
        <v>840</v>
      </c>
      <c r="I405" s="43" t="s">
        <v>834</v>
      </c>
      <c r="J405" s="54" t="s">
        <v>923</v>
      </c>
    </row>
    <row r="406" ht="33.75" spans="1:10">
      <c r="A406" s="23"/>
      <c r="B406" s="23"/>
      <c r="C406" s="23" t="s">
        <v>829</v>
      </c>
      <c r="D406" s="53" t="s">
        <v>877</v>
      </c>
      <c r="E406" s="54" t="s">
        <v>978</v>
      </c>
      <c r="F406" s="43" t="s">
        <v>860</v>
      </c>
      <c r="G406" s="24" t="s">
        <v>901</v>
      </c>
      <c r="H406" s="43" t="s">
        <v>840</v>
      </c>
      <c r="I406" s="43" t="s">
        <v>834</v>
      </c>
      <c r="J406" s="54" t="s">
        <v>979</v>
      </c>
    </row>
    <row r="407" ht="33.75" spans="1:10">
      <c r="A407" s="23"/>
      <c r="B407" s="23"/>
      <c r="C407" s="23" t="s">
        <v>829</v>
      </c>
      <c r="D407" s="53" t="s">
        <v>877</v>
      </c>
      <c r="E407" s="54" t="s">
        <v>932</v>
      </c>
      <c r="F407" s="43" t="s">
        <v>860</v>
      </c>
      <c r="G407" s="24" t="s">
        <v>901</v>
      </c>
      <c r="H407" s="43" t="s">
        <v>840</v>
      </c>
      <c r="I407" s="43" t="s">
        <v>834</v>
      </c>
      <c r="J407" s="54" t="s">
        <v>1295</v>
      </c>
    </row>
    <row r="408" ht="33.75" spans="1:10">
      <c r="A408" s="23"/>
      <c r="B408" s="23"/>
      <c r="C408" s="23" t="s">
        <v>829</v>
      </c>
      <c r="D408" s="53" t="s">
        <v>836</v>
      </c>
      <c r="E408" s="54" t="s">
        <v>965</v>
      </c>
      <c r="F408" s="43" t="s">
        <v>860</v>
      </c>
      <c r="G408" s="24" t="s">
        <v>901</v>
      </c>
      <c r="H408" s="43" t="s">
        <v>840</v>
      </c>
      <c r="I408" s="43" t="s">
        <v>834</v>
      </c>
      <c r="J408" s="54" t="s">
        <v>966</v>
      </c>
    </row>
    <row r="409" ht="33.75" spans="1:10">
      <c r="A409" s="23"/>
      <c r="B409" s="23"/>
      <c r="C409" s="23" t="s">
        <v>842</v>
      </c>
      <c r="D409" s="53" t="s">
        <v>843</v>
      </c>
      <c r="E409" s="54" t="s">
        <v>925</v>
      </c>
      <c r="F409" s="43" t="s">
        <v>838</v>
      </c>
      <c r="G409" s="24" t="s">
        <v>862</v>
      </c>
      <c r="H409" s="43" t="s">
        <v>840</v>
      </c>
      <c r="I409" s="43" t="s">
        <v>834</v>
      </c>
      <c r="J409" s="54" t="s">
        <v>926</v>
      </c>
    </row>
    <row r="410" ht="33.75" spans="1:10">
      <c r="A410" s="23"/>
      <c r="B410" s="23"/>
      <c r="C410" s="23" t="s">
        <v>847</v>
      </c>
      <c r="D410" s="53" t="s">
        <v>848</v>
      </c>
      <c r="E410" s="54" t="s">
        <v>967</v>
      </c>
      <c r="F410" s="43" t="s">
        <v>838</v>
      </c>
      <c r="G410" s="24" t="s">
        <v>850</v>
      </c>
      <c r="H410" s="43" t="s">
        <v>840</v>
      </c>
      <c r="I410" s="43" t="s">
        <v>834</v>
      </c>
      <c r="J410" s="54" t="s">
        <v>1296</v>
      </c>
    </row>
    <row r="411" ht="22.5" spans="1:10">
      <c r="A411" s="25" t="s">
        <v>596</v>
      </c>
      <c r="B411" s="23" t="s">
        <v>1297</v>
      </c>
      <c r="C411" s="23"/>
      <c r="D411" s="23"/>
      <c r="E411" s="23"/>
      <c r="F411" s="23"/>
      <c r="G411" s="23"/>
      <c r="H411" s="23"/>
      <c r="I411" s="23"/>
      <c r="J411" s="23"/>
    </row>
    <row r="412" ht="33.75" spans="1:10">
      <c r="A412" s="23"/>
      <c r="B412" s="23"/>
      <c r="C412" s="23" t="s">
        <v>829</v>
      </c>
      <c r="D412" s="53" t="s">
        <v>830</v>
      </c>
      <c r="E412" s="54" t="s">
        <v>859</v>
      </c>
      <c r="F412" s="43" t="s">
        <v>860</v>
      </c>
      <c r="G412" s="24" t="s">
        <v>50</v>
      </c>
      <c r="H412" s="43" t="s">
        <v>833</v>
      </c>
      <c r="I412" s="43" t="s">
        <v>834</v>
      </c>
      <c r="J412" s="54" t="s">
        <v>1298</v>
      </c>
    </row>
    <row r="413" ht="33.75" spans="1:10">
      <c r="A413" s="23"/>
      <c r="B413" s="23"/>
      <c r="C413" s="23" t="s">
        <v>829</v>
      </c>
      <c r="D413" s="53" t="s">
        <v>877</v>
      </c>
      <c r="E413" s="54" t="s">
        <v>891</v>
      </c>
      <c r="F413" s="43" t="s">
        <v>860</v>
      </c>
      <c r="G413" s="24" t="s">
        <v>901</v>
      </c>
      <c r="H413" s="43" t="s">
        <v>840</v>
      </c>
      <c r="I413" s="43" t="s">
        <v>834</v>
      </c>
      <c r="J413" s="54" t="s">
        <v>1299</v>
      </c>
    </row>
    <row r="414" ht="56.25" spans="1:10">
      <c r="A414" s="23"/>
      <c r="B414" s="23"/>
      <c r="C414" s="23" t="s">
        <v>829</v>
      </c>
      <c r="D414" s="53" t="s">
        <v>836</v>
      </c>
      <c r="E414" s="54" t="s">
        <v>1243</v>
      </c>
      <c r="F414" s="43" t="s">
        <v>860</v>
      </c>
      <c r="G414" s="24" t="s">
        <v>901</v>
      </c>
      <c r="H414" s="43" t="s">
        <v>840</v>
      </c>
      <c r="I414" s="43" t="s">
        <v>834</v>
      </c>
      <c r="J414" s="54" t="s">
        <v>1300</v>
      </c>
    </row>
    <row r="415" ht="56.25" spans="1:10">
      <c r="A415" s="23"/>
      <c r="B415" s="23"/>
      <c r="C415" s="23" t="s">
        <v>842</v>
      </c>
      <c r="D415" s="53" t="s">
        <v>843</v>
      </c>
      <c r="E415" s="54" t="s">
        <v>1276</v>
      </c>
      <c r="F415" s="43" t="s">
        <v>838</v>
      </c>
      <c r="G415" s="24" t="s">
        <v>850</v>
      </c>
      <c r="H415" s="43" t="s">
        <v>840</v>
      </c>
      <c r="I415" s="43" t="s">
        <v>834</v>
      </c>
      <c r="J415" s="54" t="s">
        <v>1301</v>
      </c>
    </row>
    <row r="416" ht="45" spans="1:10">
      <c r="A416" s="23"/>
      <c r="B416" s="23"/>
      <c r="C416" s="23" t="s">
        <v>847</v>
      </c>
      <c r="D416" s="53" t="s">
        <v>848</v>
      </c>
      <c r="E416" s="54" t="s">
        <v>1302</v>
      </c>
      <c r="F416" s="43" t="s">
        <v>838</v>
      </c>
      <c r="G416" s="24" t="s">
        <v>862</v>
      </c>
      <c r="H416" s="43" t="s">
        <v>840</v>
      </c>
      <c r="I416" s="43" t="s">
        <v>834</v>
      </c>
      <c r="J416" s="54" t="s">
        <v>1303</v>
      </c>
    </row>
    <row r="417" ht="90" spans="1:10">
      <c r="A417" s="25" t="s">
        <v>632</v>
      </c>
      <c r="B417" s="23" t="s">
        <v>1304</v>
      </c>
      <c r="C417" s="23"/>
      <c r="D417" s="23"/>
      <c r="E417" s="23"/>
      <c r="F417" s="23"/>
      <c r="G417" s="23"/>
      <c r="H417" s="23"/>
      <c r="I417" s="23"/>
      <c r="J417" s="23"/>
    </row>
    <row r="418" ht="22.5" spans="1:10">
      <c r="A418" s="23"/>
      <c r="B418" s="23"/>
      <c r="C418" s="23" t="s">
        <v>829</v>
      </c>
      <c r="D418" s="53" t="s">
        <v>830</v>
      </c>
      <c r="E418" s="54" t="s">
        <v>1305</v>
      </c>
      <c r="F418" s="43" t="s">
        <v>860</v>
      </c>
      <c r="G418" s="24" t="s">
        <v>1306</v>
      </c>
      <c r="H418" s="43" t="s">
        <v>833</v>
      </c>
      <c r="I418" s="43" t="s">
        <v>834</v>
      </c>
      <c r="J418" s="54" t="s">
        <v>1307</v>
      </c>
    </row>
    <row r="419" ht="33.75" spans="1:10">
      <c r="A419" s="23"/>
      <c r="B419" s="23"/>
      <c r="C419" s="23" t="s">
        <v>829</v>
      </c>
      <c r="D419" s="53" t="s">
        <v>877</v>
      </c>
      <c r="E419" s="54" t="s">
        <v>922</v>
      </c>
      <c r="F419" s="43" t="s">
        <v>860</v>
      </c>
      <c r="G419" s="24" t="s">
        <v>901</v>
      </c>
      <c r="H419" s="43" t="s">
        <v>840</v>
      </c>
      <c r="I419" s="43" t="s">
        <v>834</v>
      </c>
      <c r="J419" s="54" t="s">
        <v>923</v>
      </c>
    </row>
    <row r="420" ht="33.75" spans="1:10">
      <c r="A420" s="23"/>
      <c r="B420" s="23"/>
      <c r="C420" s="23" t="s">
        <v>829</v>
      </c>
      <c r="D420" s="53" t="s">
        <v>877</v>
      </c>
      <c r="E420" s="54" t="s">
        <v>978</v>
      </c>
      <c r="F420" s="43" t="s">
        <v>860</v>
      </c>
      <c r="G420" s="24" t="s">
        <v>901</v>
      </c>
      <c r="H420" s="43" t="s">
        <v>840</v>
      </c>
      <c r="I420" s="43" t="s">
        <v>834</v>
      </c>
      <c r="J420" s="54" t="s">
        <v>979</v>
      </c>
    </row>
    <row r="421" ht="33.75" spans="1:10">
      <c r="A421" s="23"/>
      <c r="B421" s="23"/>
      <c r="C421" s="23" t="s">
        <v>829</v>
      </c>
      <c r="D421" s="53" t="s">
        <v>836</v>
      </c>
      <c r="E421" s="54" t="s">
        <v>965</v>
      </c>
      <c r="F421" s="43" t="s">
        <v>860</v>
      </c>
      <c r="G421" s="24" t="s">
        <v>901</v>
      </c>
      <c r="H421" s="43" t="s">
        <v>840</v>
      </c>
      <c r="I421" s="43" t="s">
        <v>834</v>
      </c>
      <c r="J421" s="54" t="s">
        <v>966</v>
      </c>
    </row>
    <row r="422" ht="33.75" spans="1:10">
      <c r="A422" s="23"/>
      <c r="B422" s="23"/>
      <c r="C422" s="23" t="s">
        <v>842</v>
      </c>
      <c r="D422" s="53" t="s">
        <v>843</v>
      </c>
      <c r="E422" s="54" t="s">
        <v>925</v>
      </c>
      <c r="F422" s="43" t="s">
        <v>838</v>
      </c>
      <c r="G422" s="24" t="s">
        <v>862</v>
      </c>
      <c r="H422" s="43" t="s">
        <v>840</v>
      </c>
      <c r="I422" s="43" t="s">
        <v>834</v>
      </c>
      <c r="J422" s="54" t="s">
        <v>926</v>
      </c>
    </row>
    <row r="423" ht="22.5" spans="1:10">
      <c r="A423" s="23"/>
      <c r="B423" s="23"/>
      <c r="C423" s="23" t="s">
        <v>847</v>
      </c>
      <c r="D423" s="53" t="s">
        <v>848</v>
      </c>
      <c r="E423" s="54" t="s">
        <v>967</v>
      </c>
      <c r="F423" s="43" t="s">
        <v>838</v>
      </c>
      <c r="G423" s="24" t="s">
        <v>850</v>
      </c>
      <c r="H423" s="43" t="s">
        <v>840</v>
      </c>
      <c r="I423" s="43" t="s">
        <v>834</v>
      </c>
      <c r="J423" s="54" t="s">
        <v>1308</v>
      </c>
    </row>
    <row r="424" ht="33.75" spans="1:10">
      <c r="A424" s="25" t="s">
        <v>600</v>
      </c>
      <c r="B424" s="23" t="s">
        <v>1309</v>
      </c>
      <c r="C424" s="23"/>
      <c r="D424" s="23"/>
      <c r="E424" s="23"/>
      <c r="F424" s="23"/>
      <c r="G424" s="23"/>
      <c r="H424" s="23"/>
      <c r="I424" s="23"/>
      <c r="J424" s="23"/>
    </row>
    <row r="425" ht="22.5" spans="1:10">
      <c r="A425" s="23"/>
      <c r="B425" s="23"/>
      <c r="C425" s="23" t="s">
        <v>829</v>
      </c>
      <c r="D425" s="53" t="s">
        <v>830</v>
      </c>
      <c r="E425" s="54" t="s">
        <v>984</v>
      </c>
      <c r="F425" s="43" t="s">
        <v>860</v>
      </c>
      <c r="G425" s="24" t="s">
        <v>1310</v>
      </c>
      <c r="H425" s="43" t="s">
        <v>1096</v>
      </c>
      <c r="I425" s="43" t="s">
        <v>834</v>
      </c>
      <c r="J425" s="54" t="s">
        <v>963</v>
      </c>
    </row>
    <row r="426" ht="33.75" spans="1:10">
      <c r="A426" s="23"/>
      <c r="B426" s="23"/>
      <c r="C426" s="23" t="s">
        <v>829</v>
      </c>
      <c r="D426" s="53" t="s">
        <v>877</v>
      </c>
      <c r="E426" s="54" t="s">
        <v>922</v>
      </c>
      <c r="F426" s="43" t="s">
        <v>860</v>
      </c>
      <c r="G426" s="24" t="s">
        <v>901</v>
      </c>
      <c r="H426" s="43" t="s">
        <v>840</v>
      </c>
      <c r="I426" s="43" t="s">
        <v>834</v>
      </c>
      <c r="J426" s="54" t="s">
        <v>923</v>
      </c>
    </row>
    <row r="427" ht="45" spans="1:10">
      <c r="A427" s="23"/>
      <c r="B427" s="23"/>
      <c r="C427" s="23" t="s">
        <v>829</v>
      </c>
      <c r="D427" s="53" t="s">
        <v>877</v>
      </c>
      <c r="E427" s="54" t="s">
        <v>959</v>
      </c>
      <c r="F427" s="43" t="s">
        <v>838</v>
      </c>
      <c r="G427" s="24" t="s">
        <v>862</v>
      </c>
      <c r="H427" s="43" t="s">
        <v>840</v>
      </c>
      <c r="I427" s="43" t="s">
        <v>834</v>
      </c>
      <c r="J427" s="54" t="s">
        <v>1311</v>
      </c>
    </row>
    <row r="428" ht="33.75" spans="1:10">
      <c r="A428" s="23"/>
      <c r="B428" s="23"/>
      <c r="C428" s="23" t="s">
        <v>829</v>
      </c>
      <c r="D428" s="53" t="s">
        <v>836</v>
      </c>
      <c r="E428" s="54" t="s">
        <v>965</v>
      </c>
      <c r="F428" s="43" t="s">
        <v>860</v>
      </c>
      <c r="G428" s="24" t="s">
        <v>901</v>
      </c>
      <c r="H428" s="43" t="s">
        <v>840</v>
      </c>
      <c r="I428" s="43" t="s">
        <v>834</v>
      </c>
      <c r="J428" s="54" t="s">
        <v>966</v>
      </c>
    </row>
    <row r="429" ht="33.75" spans="1:10">
      <c r="A429" s="23"/>
      <c r="B429" s="23"/>
      <c r="C429" s="23" t="s">
        <v>842</v>
      </c>
      <c r="D429" s="53" t="s">
        <v>843</v>
      </c>
      <c r="E429" s="54" t="s">
        <v>925</v>
      </c>
      <c r="F429" s="43" t="s">
        <v>838</v>
      </c>
      <c r="G429" s="24" t="s">
        <v>862</v>
      </c>
      <c r="H429" s="43" t="s">
        <v>840</v>
      </c>
      <c r="I429" s="43" t="s">
        <v>834</v>
      </c>
      <c r="J429" s="54" t="s">
        <v>926</v>
      </c>
    </row>
    <row r="430" spans="1:10">
      <c r="A430" s="23"/>
      <c r="B430" s="23"/>
      <c r="C430" s="23" t="s">
        <v>847</v>
      </c>
      <c r="D430" s="53" t="s">
        <v>848</v>
      </c>
      <c r="E430" s="54" t="s">
        <v>967</v>
      </c>
      <c r="F430" s="43" t="s">
        <v>838</v>
      </c>
      <c r="G430" s="24" t="s">
        <v>862</v>
      </c>
      <c r="H430" s="43" t="s">
        <v>840</v>
      </c>
      <c r="I430" s="43" t="s">
        <v>834</v>
      </c>
      <c r="J430" s="54" t="s">
        <v>968</v>
      </c>
    </row>
    <row r="431" ht="180" spans="1:10">
      <c r="A431" s="25" t="s">
        <v>656</v>
      </c>
      <c r="B431" s="23" t="s">
        <v>1312</v>
      </c>
      <c r="C431" s="23"/>
      <c r="D431" s="23"/>
      <c r="E431" s="23"/>
      <c r="F431" s="23"/>
      <c r="G431" s="23"/>
      <c r="H431" s="23"/>
      <c r="I431" s="23"/>
      <c r="J431" s="23"/>
    </row>
    <row r="432" ht="45" spans="1:10">
      <c r="A432" s="23"/>
      <c r="B432" s="23"/>
      <c r="C432" s="23" t="s">
        <v>829</v>
      </c>
      <c r="D432" s="53" t="s">
        <v>830</v>
      </c>
      <c r="E432" s="54" t="s">
        <v>859</v>
      </c>
      <c r="F432" s="43" t="s">
        <v>860</v>
      </c>
      <c r="G432" s="24" t="s">
        <v>1294</v>
      </c>
      <c r="H432" s="43" t="s">
        <v>833</v>
      </c>
      <c r="I432" s="43" t="s">
        <v>834</v>
      </c>
      <c r="J432" s="54" t="s">
        <v>1313</v>
      </c>
    </row>
    <row r="433" ht="45" spans="1:10">
      <c r="A433" s="23"/>
      <c r="B433" s="23"/>
      <c r="C433" s="23" t="s">
        <v>829</v>
      </c>
      <c r="D433" s="53" t="s">
        <v>836</v>
      </c>
      <c r="E433" s="54" t="s">
        <v>1314</v>
      </c>
      <c r="F433" s="43" t="s">
        <v>860</v>
      </c>
      <c r="G433" s="24" t="s">
        <v>901</v>
      </c>
      <c r="H433" s="43" t="s">
        <v>840</v>
      </c>
      <c r="I433" s="43" t="s">
        <v>834</v>
      </c>
      <c r="J433" s="54" t="s">
        <v>1315</v>
      </c>
    </row>
    <row r="434" ht="45" spans="1:10">
      <c r="A434" s="23"/>
      <c r="B434" s="23"/>
      <c r="C434" s="23" t="s">
        <v>842</v>
      </c>
      <c r="D434" s="53" t="s">
        <v>843</v>
      </c>
      <c r="E434" s="54" t="s">
        <v>1059</v>
      </c>
      <c r="F434" s="43" t="s">
        <v>838</v>
      </c>
      <c r="G434" s="24" t="s">
        <v>918</v>
      </c>
      <c r="H434" s="43" t="s">
        <v>840</v>
      </c>
      <c r="I434" s="43" t="s">
        <v>834</v>
      </c>
      <c r="J434" s="54" t="s">
        <v>1316</v>
      </c>
    </row>
    <row r="435" ht="33.75" spans="1:10">
      <c r="A435" s="23"/>
      <c r="B435" s="23"/>
      <c r="C435" s="23" t="s">
        <v>847</v>
      </c>
      <c r="D435" s="53" t="s">
        <v>848</v>
      </c>
      <c r="E435" s="54" t="s">
        <v>1060</v>
      </c>
      <c r="F435" s="43" t="s">
        <v>838</v>
      </c>
      <c r="G435" s="24" t="s">
        <v>918</v>
      </c>
      <c r="H435" s="43" t="s">
        <v>840</v>
      </c>
      <c r="I435" s="43" t="s">
        <v>834</v>
      </c>
      <c r="J435" s="54" t="s">
        <v>937</v>
      </c>
    </row>
    <row r="436" spans="1:10">
      <c r="A436" s="23"/>
      <c r="B436" s="23"/>
      <c r="C436" s="23" t="s">
        <v>852</v>
      </c>
      <c r="D436" s="53" t="s">
        <v>853</v>
      </c>
      <c r="E436" s="54" t="s">
        <v>853</v>
      </c>
      <c r="F436" s="43" t="s">
        <v>832</v>
      </c>
      <c r="G436" s="24" t="s">
        <v>870</v>
      </c>
      <c r="H436" s="43" t="s">
        <v>856</v>
      </c>
      <c r="I436" s="43" t="s">
        <v>834</v>
      </c>
      <c r="J436" s="54" t="s">
        <v>1176</v>
      </c>
    </row>
    <row r="437" spans="1:10">
      <c r="A437" s="25" t="s">
        <v>576</v>
      </c>
      <c r="B437" s="23" t="s">
        <v>1317</v>
      </c>
      <c r="C437" s="23"/>
      <c r="D437" s="23"/>
      <c r="E437" s="23"/>
      <c r="F437" s="23"/>
      <c r="G437" s="23"/>
      <c r="H437" s="23"/>
      <c r="I437" s="23"/>
      <c r="J437" s="23"/>
    </row>
    <row r="438" ht="56.25" spans="1:10">
      <c r="A438" s="23"/>
      <c r="B438" s="23"/>
      <c r="C438" s="23" t="s">
        <v>829</v>
      </c>
      <c r="D438" s="53" t="s">
        <v>830</v>
      </c>
      <c r="E438" s="54" t="s">
        <v>1052</v>
      </c>
      <c r="F438" s="43" t="s">
        <v>860</v>
      </c>
      <c r="G438" s="24" t="s">
        <v>901</v>
      </c>
      <c r="H438" s="43" t="s">
        <v>840</v>
      </c>
      <c r="I438" s="43" t="s">
        <v>834</v>
      </c>
      <c r="J438" s="54" t="s">
        <v>1318</v>
      </c>
    </row>
    <row r="439" ht="78.75" spans="1:10">
      <c r="A439" s="23"/>
      <c r="B439" s="23"/>
      <c r="C439" s="23" t="s">
        <v>829</v>
      </c>
      <c r="D439" s="53" t="s">
        <v>877</v>
      </c>
      <c r="E439" s="54" t="s">
        <v>1319</v>
      </c>
      <c r="F439" s="43" t="s">
        <v>860</v>
      </c>
      <c r="G439" s="24" t="s">
        <v>901</v>
      </c>
      <c r="H439" s="43" t="s">
        <v>840</v>
      </c>
      <c r="I439" s="43" t="s">
        <v>834</v>
      </c>
      <c r="J439" s="54" t="s">
        <v>1320</v>
      </c>
    </row>
    <row r="440" ht="45" spans="1:10">
      <c r="A440" s="23"/>
      <c r="B440" s="23"/>
      <c r="C440" s="23" t="s">
        <v>829</v>
      </c>
      <c r="D440" s="53" t="s">
        <v>836</v>
      </c>
      <c r="E440" s="54" t="s">
        <v>1167</v>
      </c>
      <c r="F440" s="43" t="s">
        <v>860</v>
      </c>
      <c r="G440" s="24" t="s">
        <v>901</v>
      </c>
      <c r="H440" s="43" t="s">
        <v>840</v>
      </c>
      <c r="I440" s="43" t="s">
        <v>834</v>
      </c>
      <c r="J440" s="54" t="s">
        <v>1321</v>
      </c>
    </row>
    <row r="441" spans="1:10">
      <c r="A441" s="23"/>
      <c r="B441" s="23"/>
      <c r="C441" s="23" t="s">
        <v>842</v>
      </c>
      <c r="D441" s="53" t="s">
        <v>843</v>
      </c>
      <c r="E441" s="54" t="s">
        <v>1322</v>
      </c>
      <c r="F441" s="43" t="s">
        <v>860</v>
      </c>
      <c r="G441" s="24" t="s">
        <v>901</v>
      </c>
      <c r="H441" s="43" t="s">
        <v>840</v>
      </c>
      <c r="I441" s="43" t="s">
        <v>834</v>
      </c>
      <c r="J441" s="54" t="s">
        <v>1323</v>
      </c>
    </row>
    <row r="442" ht="22.5" spans="1:10">
      <c r="A442" s="23"/>
      <c r="B442" s="23"/>
      <c r="C442" s="23" t="s">
        <v>847</v>
      </c>
      <c r="D442" s="53" t="s">
        <v>848</v>
      </c>
      <c r="E442" s="54" t="s">
        <v>1078</v>
      </c>
      <c r="F442" s="43" t="s">
        <v>838</v>
      </c>
      <c r="G442" s="24" t="s">
        <v>850</v>
      </c>
      <c r="H442" s="43" t="s">
        <v>840</v>
      </c>
      <c r="I442" s="43" t="s">
        <v>834</v>
      </c>
      <c r="J442" s="54" t="s">
        <v>1324</v>
      </c>
    </row>
    <row r="443" spans="1:10">
      <c r="A443" s="23" t="s">
        <v>77</v>
      </c>
      <c r="B443" s="23"/>
      <c r="C443" s="23"/>
      <c r="D443" s="23"/>
      <c r="E443" s="23"/>
      <c r="F443" s="23"/>
      <c r="G443" s="23"/>
      <c r="H443" s="23"/>
      <c r="I443" s="23"/>
      <c r="J443" s="23"/>
    </row>
    <row r="444" ht="33.75" spans="1:10">
      <c r="A444" s="25" t="s">
        <v>576</v>
      </c>
      <c r="B444" s="23" t="s">
        <v>1325</v>
      </c>
      <c r="C444" s="23"/>
      <c r="D444" s="23"/>
      <c r="E444" s="23"/>
      <c r="F444" s="23"/>
      <c r="G444" s="23"/>
      <c r="H444" s="23"/>
      <c r="I444" s="23"/>
      <c r="J444" s="23"/>
    </row>
    <row r="445" ht="56.25" spans="1:10">
      <c r="A445" s="23"/>
      <c r="B445" s="23"/>
      <c r="C445" s="23" t="s">
        <v>829</v>
      </c>
      <c r="D445" s="53" t="s">
        <v>877</v>
      </c>
      <c r="E445" s="54" t="s">
        <v>1326</v>
      </c>
      <c r="F445" s="43" t="s">
        <v>838</v>
      </c>
      <c r="G445" s="24" t="s">
        <v>119</v>
      </c>
      <c r="H445" s="43" t="s">
        <v>840</v>
      </c>
      <c r="I445" s="43" t="s">
        <v>834</v>
      </c>
      <c r="J445" s="54" t="s">
        <v>1327</v>
      </c>
    </row>
    <row r="446" ht="22.5" spans="1:10">
      <c r="A446" s="23"/>
      <c r="B446" s="23"/>
      <c r="C446" s="23" t="s">
        <v>829</v>
      </c>
      <c r="D446" s="53" t="s">
        <v>836</v>
      </c>
      <c r="E446" s="54" t="s">
        <v>1243</v>
      </c>
      <c r="F446" s="43" t="s">
        <v>860</v>
      </c>
      <c r="G446" s="24" t="s">
        <v>901</v>
      </c>
      <c r="H446" s="43" t="s">
        <v>840</v>
      </c>
      <c r="I446" s="43" t="s">
        <v>834</v>
      </c>
      <c r="J446" s="54" t="s">
        <v>1328</v>
      </c>
    </row>
    <row r="447" ht="33.75" spans="1:10">
      <c r="A447" s="23"/>
      <c r="B447" s="23"/>
      <c r="C447" s="23" t="s">
        <v>829</v>
      </c>
      <c r="D447" s="53" t="s">
        <v>836</v>
      </c>
      <c r="E447" s="54" t="s">
        <v>1226</v>
      </c>
      <c r="F447" s="43" t="s">
        <v>838</v>
      </c>
      <c r="G447" s="24" t="s">
        <v>862</v>
      </c>
      <c r="H447" s="43" t="s">
        <v>840</v>
      </c>
      <c r="I447" s="43" t="s">
        <v>834</v>
      </c>
      <c r="J447" s="54" t="s">
        <v>1329</v>
      </c>
    </row>
    <row r="448" ht="33.75" spans="1:10">
      <c r="A448" s="23"/>
      <c r="B448" s="23"/>
      <c r="C448" s="23" t="s">
        <v>842</v>
      </c>
      <c r="D448" s="53" t="s">
        <v>843</v>
      </c>
      <c r="E448" s="54" t="s">
        <v>1215</v>
      </c>
      <c r="F448" s="43" t="s">
        <v>838</v>
      </c>
      <c r="G448" s="24" t="s">
        <v>850</v>
      </c>
      <c r="H448" s="43" t="s">
        <v>840</v>
      </c>
      <c r="I448" s="43" t="s">
        <v>834</v>
      </c>
      <c r="J448" s="54" t="s">
        <v>1330</v>
      </c>
    </row>
    <row r="449" spans="1:10">
      <c r="A449" s="23"/>
      <c r="B449" s="23"/>
      <c r="C449" s="23" t="s">
        <v>847</v>
      </c>
      <c r="D449" s="53" t="s">
        <v>848</v>
      </c>
      <c r="E449" s="54" t="s">
        <v>1220</v>
      </c>
      <c r="F449" s="43" t="s">
        <v>838</v>
      </c>
      <c r="G449" s="24" t="s">
        <v>850</v>
      </c>
      <c r="H449" s="43" t="s">
        <v>840</v>
      </c>
      <c r="I449" s="43" t="s">
        <v>834</v>
      </c>
      <c r="J449" s="54" t="s">
        <v>1251</v>
      </c>
    </row>
    <row r="450" ht="45" spans="1:10">
      <c r="A450" s="25" t="s">
        <v>596</v>
      </c>
      <c r="B450" s="23" t="s">
        <v>1331</v>
      </c>
      <c r="C450" s="23"/>
      <c r="D450" s="23"/>
      <c r="E450" s="23"/>
      <c r="F450" s="23"/>
      <c r="G450" s="23"/>
      <c r="H450" s="23"/>
      <c r="I450" s="23"/>
      <c r="J450" s="23"/>
    </row>
    <row r="451" spans="1:10">
      <c r="A451" s="23"/>
      <c r="B451" s="23"/>
      <c r="C451" s="23" t="s">
        <v>829</v>
      </c>
      <c r="D451" s="53" t="s">
        <v>830</v>
      </c>
      <c r="E451" s="54" t="s">
        <v>859</v>
      </c>
      <c r="F451" s="43" t="s">
        <v>860</v>
      </c>
      <c r="G451" s="24" t="s">
        <v>50</v>
      </c>
      <c r="H451" s="43" t="s">
        <v>833</v>
      </c>
      <c r="I451" s="43" t="s">
        <v>834</v>
      </c>
      <c r="J451" s="54" t="s">
        <v>1254</v>
      </c>
    </row>
    <row r="452" spans="1:10">
      <c r="A452" s="23"/>
      <c r="B452" s="23"/>
      <c r="C452" s="23" t="s">
        <v>829</v>
      </c>
      <c r="D452" s="53" t="s">
        <v>877</v>
      </c>
      <c r="E452" s="54" t="s">
        <v>1257</v>
      </c>
      <c r="F452" s="43" t="s">
        <v>860</v>
      </c>
      <c r="G452" s="24" t="s">
        <v>901</v>
      </c>
      <c r="H452" s="43" t="s">
        <v>840</v>
      </c>
      <c r="I452" s="43" t="s">
        <v>834</v>
      </c>
      <c r="J452" s="54" t="s">
        <v>1332</v>
      </c>
    </row>
    <row r="453" spans="1:10">
      <c r="A453" s="23"/>
      <c r="B453" s="23"/>
      <c r="C453" s="23" t="s">
        <v>842</v>
      </c>
      <c r="D453" s="53" t="s">
        <v>843</v>
      </c>
      <c r="E453" s="54" t="s">
        <v>1259</v>
      </c>
      <c r="F453" s="43" t="s">
        <v>860</v>
      </c>
      <c r="G453" s="24" t="s">
        <v>901</v>
      </c>
      <c r="H453" s="43" t="s">
        <v>840</v>
      </c>
      <c r="I453" s="43" t="s">
        <v>834</v>
      </c>
      <c r="J453" s="54" t="s">
        <v>1260</v>
      </c>
    </row>
    <row r="454" ht="22.5" spans="1:10">
      <c r="A454" s="23"/>
      <c r="B454" s="23"/>
      <c r="C454" s="23" t="s">
        <v>842</v>
      </c>
      <c r="D454" s="53" t="s">
        <v>843</v>
      </c>
      <c r="E454" s="54" t="s">
        <v>1333</v>
      </c>
      <c r="F454" s="43" t="s">
        <v>860</v>
      </c>
      <c r="G454" s="24" t="s">
        <v>901</v>
      </c>
      <c r="H454" s="43" t="s">
        <v>840</v>
      </c>
      <c r="I454" s="43" t="s">
        <v>834</v>
      </c>
      <c r="J454" s="54" t="s">
        <v>1334</v>
      </c>
    </row>
    <row r="455" spans="1:10">
      <c r="A455" s="23"/>
      <c r="B455" s="23"/>
      <c r="C455" s="23" t="s">
        <v>847</v>
      </c>
      <c r="D455" s="53" t="s">
        <v>848</v>
      </c>
      <c r="E455" s="54" t="s">
        <v>1261</v>
      </c>
      <c r="F455" s="43" t="s">
        <v>838</v>
      </c>
      <c r="G455" s="24" t="s">
        <v>862</v>
      </c>
      <c r="H455" s="43" t="s">
        <v>840</v>
      </c>
      <c r="I455" s="43" t="s">
        <v>834</v>
      </c>
      <c r="J455" s="54" t="s">
        <v>1262</v>
      </c>
    </row>
    <row r="456" ht="123.75" spans="1:10">
      <c r="A456" s="25" t="s">
        <v>634</v>
      </c>
      <c r="B456" s="23" t="s">
        <v>1335</v>
      </c>
      <c r="C456" s="23"/>
      <c r="D456" s="23"/>
      <c r="E456" s="23"/>
      <c r="F456" s="23"/>
      <c r="G456" s="23"/>
      <c r="H456" s="23"/>
      <c r="I456" s="23"/>
      <c r="J456" s="23"/>
    </row>
    <row r="457" ht="22.5" spans="1:10">
      <c r="A457" s="23"/>
      <c r="B457" s="23"/>
      <c r="C457" s="23" t="s">
        <v>829</v>
      </c>
      <c r="D457" s="53" t="s">
        <v>830</v>
      </c>
      <c r="E457" s="54" t="s">
        <v>1178</v>
      </c>
      <c r="F457" s="43" t="s">
        <v>860</v>
      </c>
      <c r="G457" s="24" t="s">
        <v>1336</v>
      </c>
      <c r="H457" s="43" t="s">
        <v>833</v>
      </c>
      <c r="I457" s="43" t="s">
        <v>834</v>
      </c>
      <c r="J457" s="54" t="s">
        <v>1337</v>
      </c>
    </row>
    <row r="458" ht="22.5" spans="1:10">
      <c r="A458" s="23"/>
      <c r="B458" s="23"/>
      <c r="C458" s="23" t="s">
        <v>829</v>
      </c>
      <c r="D458" s="53" t="s">
        <v>830</v>
      </c>
      <c r="E458" s="54" t="s">
        <v>1191</v>
      </c>
      <c r="F458" s="43" t="s">
        <v>860</v>
      </c>
      <c r="G458" s="24" t="s">
        <v>1338</v>
      </c>
      <c r="H458" s="43" t="s">
        <v>833</v>
      </c>
      <c r="I458" s="43" t="s">
        <v>834</v>
      </c>
      <c r="J458" s="54" t="s">
        <v>1337</v>
      </c>
    </row>
    <row r="459" ht="33.75" spans="1:10">
      <c r="A459" s="23"/>
      <c r="B459" s="23"/>
      <c r="C459" s="23" t="s">
        <v>829</v>
      </c>
      <c r="D459" s="53" t="s">
        <v>830</v>
      </c>
      <c r="E459" s="54" t="s">
        <v>1224</v>
      </c>
      <c r="F459" s="43" t="s">
        <v>860</v>
      </c>
      <c r="G459" s="24" t="s">
        <v>50</v>
      </c>
      <c r="H459" s="43" t="s">
        <v>833</v>
      </c>
      <c r="I459" s="43" t="s">
        <v>834</v>
      </c>
      <c r="J459" s="54" t="s">
        <v>1339</v>
      </c>
    </row>
    <row r="460" ht="78.75" spans="1:10">
      <c r="A460" s="23"/>
      <c r="B460" s="23"/>
      <c r="C460" s="23" t="s">
        <v>829</v>
      </c>
      <c r="D460" s="53" t="s">
        <v>877</v>
      </c>
      <c r="E460" s="54" t="s">
        <v>957</v>
      </c>
      <c r="F460" s="43" t="s">
        <v>860</v>
      </c>
      <c r="G460" s="24" t="s">
        <v>901</v>
      </c>
      <c r="H460" s="43" t="s">
        <v>840</v>
      </c>
      <c r="I460" s="43" t="s">
        <v>834</v>
      </c>
      <c r="J460" s="54" t="s">
        <v>1340</v>
      </c>
    </row>
    <row r="461" ht="90" spans="1:10">
      <c r="A461" s="23"/>
      <c r="B461" s="23"/>
      <c r="C461" s="23" t="s">
        <v>829</v>
      </c>
      <c r="D461" s="53" t="s">
        <v>836</v>
      </c>
      <c r="E461" s="54" t="s">
        <v>1226</v>
      </c>
      <c r="F461" s="43" t="s">
        <v>838</v>
      </c>
      <c r="G461" s="24" t="s">
        <v>862</v>
      </c>
      <c r="H461" s="43" t="s">
        <v>840</v>
      </c>
      <c r="I461" s="43" t="s">
        <v>834</v>
      </c>
      <c r="J461" s="54" t="s">
        <v>1341</v>
      </c>
    </row>
    <row r="462" ht="56.25" spans="1:10">
      <c r="A462" s="23"/>
      <c r="B462" s="23"/>
      <c r="C462" s="23" t="s">
        <v>842</v>
      </c>
      <c r="D462" s="53" t="s">
        <v>843</v>
      </c>
      <c r="E462" s="54" t="s">
        <v>1215</v>
      </c>
      <c r="F462" s="43" t="s">
        <v>838</v>
      </c>
      <c r="G462" s="24" t="s">
        <v>850</v>
      </c>
      <c r="H462" s="43" t="s">
        <v>840</v>
      </c>
      <c r="I462" s="43" t="s">
        <v>834</v>
      </c>
      <c r="J462" s="54" t="s">
        <v>1342</v>
      </c>
    </row>
    <row r="463" ht="45" spans="1:10">
      <c r="A463" s="23"/>
      <c r="B463" s="23"/>
      <c r="C463" s="23" t="s">
        <v>847</v>
      </c>
      <c r="D463" s="53" t="s">
        <v>848</v>
      </c>
      <c r="E463" s="54" t="s">
        <v>1220</v>
      </c>
      <c r="F463" s="43" t="s">
        <v>838</v>
      </c>
      <c r="G463" s="24" t="s">
        <v>850</v>
      </c>
      <c r="H463" s="43" t="s">
        <v>840</v>
      </c>
      <c r="I463" s="43" t="s">
        <v>834</v>
      </c>
      <c r="J463" s="54" t="s">
        <v>1343</v>
      </c>
    </row>
    <row r="464" ht="90" spans="1:10">
      <c r="A464" s="25" t="s">
        <v>600</v>
      </c>
      <c r="B464" s="23" t="s">
        <v>1344</v>
      </c>
      <c r="C464" s="23"/>
      <c r="D464" s="23"/>
      <c r="E464" s="23"/>
      <c r="F464" s="23"/>
      <c r="G464" s="23"/>
      <c r="H464" s="23"/>
      <c r="I464" s="23"/>
      <c r="J464" s="23"/>
    </row>
    <row r="465" ht="33.75" spans="1:10">
      <c r="A465" s="23"/>
      <c r="B465" s="23"/>
      <c r="C465" s="23" t="s">
        <v>829</v>
      </c>
      <c r="D465" s="53" t="s">
        <v>830</v>
      </c>
      <c r="E465" s="54" t="s">
        <v>1272</v>
      </c>
      <c r="F465" s="43" t="s">
        <v>860</v>
      </c>
      <c r="G465" s="24" t="s">
        <v>1253</v>
      </c>
      <c r="H465" s="43" t="s">
        <v>875</v>
      </c>
      <c r="I465" s="43" t="s">
        <v>834</v>
      </c>
      <c r="J465" s="54" t="s">
        <v>1345</v>
      </c>
    </row>
    <row r="466" ht="56.25" spans="1:10">
      <c r="A466" s="23"/>
      <c r="B466" s="23"/>
      <c r="C466" s="23" t="s">
        <v>829</v>
      </c>
      <c r="D466" s="53" t="s">
        <v>836</v>
      </c>
      <c r="E466" s="54" t="s">
        <v>1274</v>
      </c>
      <c r="F466" s="43" t="s">
        <v>838</v>
      </c>
      <c r="G466" s="24" t="s">
        <v>850</v>
      </c>
      <c r="H466" s="43" t="s">
        <v>840</v>
      </c>
      <c r="I466" s="43" t="s">
        <v>834</v>
      </c>
      <c r="J466" s="54" t="s">
        <v>1346</v>
      </c>
    </row>
    <row r="467" ht="56.25" spans="1:10">
      <c r="A467" s="23"/>
      <c r="B467" s="23"/>
      <c r="C467" s="23" t="s">
        <v>842</v>
      </c>
      <c r="D467" s="53" t="s">
        <v>843</v>
      </c>
      <c r="E467" s="54" t="s">
        <v>1276</v>
      </c>
      <c r="F467" s="43" t="s">
        <v>838</v>
      </c>
      <c r="G467" s="24" t="s">
        <v>850</v>
      </c>
      <c r="H467" s="43" t="s">
        <v>840</v>
      </c>
      <c r="I467" s="43" t="s">
        <v>834</v>
      </c>
      <c r="J467" s="54" t="s">
        <v>1347</v>
      </c>
    </row>
    <row r="468" ht="56.25" spans="1:10">
      <c r="A468" s="23"/>
      <c r="B468" s="23"/>
      <c r="C468" s="23" t="s">
        <v>847</v>
      </c>
      <c r="D468" s="53" t="s">
        <v>848</v>
      </c>
      <c r="E468" s="54" t="s">
        <v>1278</v>
      </c>
      <c r="F468" s="43" t="s">
        <v>838</v>
      </c>
      <c r="G468" s="24" t="s">
        <v>862</v>
      </c>
      <c r="H468" s="43" t="s">
        <v>840</v>
      </c>
      <c r="I468" s="43" t="s">
        <v>834</v>
      </c>
      <c r="J468" s="54" t="s">
        <v>1348</v>
      </c>
    </row>
    <row r="469" ht="56.25" spans="1:10">
      <c r="A469" s="23"/>
      <c r="B469" s="23"/>
      <c r="C469" s="23" t="s">
        <v>852</v>
      </c>
      <c r="D469" s="53" t="s">
        <v>853</v>
      </c>
      <c r="E469" s="54" t="s">
        <v>853</v>
      </c>
      <c r="F469" s="43" t="s">
        <v>832</v>
      </c>
      <c r="G469" s="24" t="s">
        <v>1349</v>
      </c>
      <c r="H469" s="43" t="s">
        <v>856</v>
      </c>
      <c r="I469" s="43" t="s">
        <v>834</v>
      </c>
      <c r="J469" s="54" t="s">
        <v>1350</v>
      </c>
    </row>
    <row r="470" ht="180" spans="1:10">
      <c r="A470" s="25" t="s">
        <v>656</v>
      </c>
      <c r="B470" s="23" t="s">
        <v>1351</v>
      </c>
      <c r="C470" s="23"/>
      <c r="D470" s="23"/>
      <c r="E470" s="23"/>
      <c r="F470" s="23"/>
      <c r="G470" s="23"/>
      <c r="H470" s="23"/>
      <c r="I470" s="23"/>
      <c r="J470" s="23"/>
    </row>
    <row r="471" ht="45" spans="1:10">
      <c r="A471" s="23"/>
      <c r="B471" s="23"/>
      <c r="C471" s="23" t="s">
        <v>829</v>
      </c>
      <c r="D471" s="53" t="s">
        <v>830</v>
      </c>
      <c r="E471" s="54" t="s">
        <v>859</v>
      </c>
      <c r="F471" s="43" t="s">
        <v>860</v>
      </c>
      <c r="G471" s="24" t="s">
        <v>1352</v>
      </c>
      <c r="H471" s="43" t="s">
        <v>833</v>
      </c>
      <c r="I471" s="43" t="s">
        <v>834</v>
      </c>
      <c r="J471" s="54" t="s">
        <v>1353</v>
      </c>
    </row>
    <row r="472" ht="45" spans="1:10">
      <c r="A472" s="23"/>
      <c r="B472" s="23"/>
      <c r="C472" s="23" t="s">
        <v>829</v>
      </c>
      <c r="D472" s="53" t="s">
        <v>877</v>
      </c>
      <c r="E472" s="54" t="s">
        <v>957</v>
      </c>
      <c r="F472" s="43" t="s">
        <v>860</v>
      </c>
      <c r="G472" s="24" t="s">
        <v>901</v>
      </c>
      <c r="H472" s="43" t="s">
        <v>840</v>
      </c>
      <c r="I472" s="43" t="s">
        <v>834</v>
      </c>
      <c r="J472" s="54" t="s">
        <v>1354</v>
      </c>
    </row>
    <row r="473" ht="90" spans="1:10">
      <c r="A473" s="23"/>
      <c r="B473" s="23"/>
      <c r="C473" s="23" t="s">
        <v>842</v>
      </c>
      <c r="D473" s="53" t="s">
        <v>843</v>
      </c>
      <c r="E473" s="54" t="s">
        <v>1059</v>
      </c>
      <c r="F473" s="43" t="s">
        <v>860</v>
      </c>
      <c r="G473" s="24" t="s">
        <v>862</v>
      </c>
      <c r="H473" s="43" t="s">
        <v>840</v>
      </c>
      <c r="I473" s="43" t="s">
        <v>834</v>
      </c>
      <c r="J473" s="54" t="s">
        <v>1355</v>
      </c>
    </row>
    <row r="474" ht="78.75" spans="1:10">
      <c r="A474" s="23"/>
      <c r="B474" s="23"/>
      <c r="C474" s="23" t="s">
        <v>847</v>
      </c>
      <c r="D474" s="53" t="s">
        <v>848</v>
      </c>
      <c r="E474" s="54" t="s">
        <v>967</v>
      </c>
      <c r="F474" s="43" t="s">
        <v>838</v>
      </c>
      <c r="G474" s="24" t="s">
        <v>850</v>
      </c>
      <c r="H474" s="43" t="s">
        <v>840</v>
      </c>
      <c r="I474" s="43" t="s">
        <v>834</v>
      </c>
      <c r="J474" s="54" t="s">
        <v>1356</v>
      </c>
    </row>
    <row r="475" ht="90" spans="1:10">
      <c r="A475" s="23"/>
      <c r="B475" s="23"/>
      <c r="C475" s="23" t="s">
        <v>852</v>
      </c>
      <c r="D475" s="53" t="s">
        <v>853</v>
      </c>
      <c r="E475" s="54" t="s">
        <v>953</v>
      </c>
      <c r="F475" s="43" t="s">
        <v>832</v>
      </c>
      <c r="G475" s="24" t="s">
        <v>870</v>
      </c>
      <c r="H475" s="43" t="s">
        <v>856</v>
      </c>
      <c r="I475" s="43" t="s">
        <v>834</v>
      </c>
      <c r="J475" s="54" t="s">
        <v>1357</v>
      </c>
    </row>
    <row r="476" ht="112.5" spans="1:10">
      <c r="A476" s="25" t="s">
        <v>632</v>
      </c>
      <c r="B476" s="23" t="s">
        <v>1358</v>
      </c>
      <c r="C476" s="23"/>
      <c r="D476" s="23"/>
      <c r="E476" s="23"/>
      <c r="F476" s="23"/>
      <c r="G476" s="23"/>
      <c r="H476" s="23"/>
      <c r="I476" s="23"/>
      <c r="J476" s="23"/>
    </row>
    <row r="477" ht="22.5" spans="1:10">
      <c r="A477" s="23"/>
      <c r="B477" s="23"/>
      <c r="C477" s="23" t="s">
        <v>829</v>
      </c>
      <c r="D477" s="53" t="s">
        <v>830</v>
      </c>
      <c r="E477" s="54" t="s">
        <v>1282</v>
      </c>
      <c r="F477" s="43" t="s">
        <v>860</v>
      </c>
      <c r="G477" s="24" t="s">
        <v>1359</v>
      </c>
      <c r="H477" s="43" t="s">
        <v>833</v>
      </c>
      <c r="I477" s="43" t="s">
        <v>834</v>
      </c>
      <c r="J477" s="54" t="s">
        <v>1337</v>
      </c>
    </row>
    <row r="478" ht="22.5" spans="1:10">
      <c r="A478" s="23"/>
      <c r="B478" s="23"/>
      <c r="C478" s="23" t="s">
        <v>829</v>
      </c>
      <c r="D478" s="53" t="s">
        <v>830</v>
      </c>
      <c r="E478" s="54" t="s">
        <v>1360</v>
      </c>
      <c r="F478" s="43" t="s">
        <v>860</v>
      </c>
      <c r="G478" s="24" t="s">
        <v>48</v>
      </c>
      <c r="H478" s="43" t="s">
        <v>833</v>
      </c>
      <c r="I478" s="43" t="s">
        <v>834</v>
      </c>
      <c r="J478" s="54" t="s">
        <v>1337</v>
      </c>
    </row>
    <row r="479" ht="78.75" spans="1:10">
      <c r="A479" s="23"/>
      <c r="B479" s="23"/>
      <c r="C479" s="23" t="s">
        <v>829</v>
      </c>
      <c r="D479" s="53" t="s">
        <v>877</v>
      </c>
      <c r="E479" s="54" t="s">
        <v>1006</v>
      </c>
      <c r="F479" s="43" t="s">
        <v>860</v>
      </c>
      <c r="G479" s="24" t="s">
        <v>901</v>
      </c>
      <c r="H479" s="43" t="s">
        <v>840</v>
      </c>
      <c r="I479" s="43" t="s">
        <v>834</v>
      </c>
      <c r="J479" s="54" t="s">
        <v>1361</v>
      </c>
    </row>
    <row r="480" ht="45" spans="1:10">
      <c r="A480" s="23"/>
      <c r="B480" s="23"/>
      <c r="C480" s="23" t="s">
        <v>829</v>
      </c>
      <c r="D480" s="53" t="s">
        <v>836</v>
      </c>
      <c r="E480" s="54" t="s">
        <v>1226</v>
      </c>
      <c r="F480" s="43" t="s">
        <v>838</v>
      </c>
      <c r="G480" s="24" t="s">
        <v>862</v>
      </c>
      <c r="H480" s="43" t="s">
        <v>840</v>
      </c>
      <c r="I480" s="43" t="s">
        <v>834</v>
      </c>
      <c r="J480" s="54" t="s">
        <v>1362</v>
      </c>
    </row>
    <row r="481" ht="56.25" spans="1:10">
      <c r="A481" s="23"/>
      <c r="B481" s="23"/>
      <c r="C481" s="23" t="s">
        <v>842</v>
      </c>
      <c r="D481" s="53" t="s">
        <v>843</v>
      </c>
      <c r="E481" s="54" t="s">
        <v>1276</v>
      </c>
      <c r="F481" s="43" t="s">
        <v>838</v>
      </c>
      <c r="G481" s="24" t="s">
        <v>850</v>
      </c>
      <c r="H481" s="43" t="s">
        <v>840</v>
      </c>
      <c r="I481" s="43" t="s">
        <v>834</v>
      </c>
      <c r="J481" s="54" t="s">
        <v>1363</v>
      </c>
    </row>
    <row r="482" ht="45" spans="1:10">
      <c r="A482" s="23"/>
      <c r="B482" s="23"/>
      <c r="C482" s="23" t="s">
        <v>847</v>
      </c>
      <c r="D482" s="53" t="s">
        <v>848</v>
      </c>
      <c r="E482" s="54" t="s">
        <v>1220</v>
      </c>
      <c r="F482" s="43" t="s">
        <v>838</v>
      </c>
      <c r="G482" s="24" t="s">
        <v>850</v>
      </c>
      <c r="H482" s="43" t="s">
        <v>840</v>
      </c>
      <c r="I482" s="43" t="s">
        <v>834</v>
      </c>
      <c r="J482" s="54" t="s">
        <v>1364</v>
      </c>
    </row>
    <row r="483" spans="1:10">
      <c r="A483" s="23" t="s">
        <v>79</v>
      </c>
      <c r="B483" s="23"/>
      <c r="C483" s="23"/>
      <c r="D483" s="23"/>
      <c r="E483" s="23"/>
      <c r="F483" s="23"/>
      <c r="G483" s="23"/>
      <c r="H483" s="23"/>
      <c r="I483" s="23"/>
      <c r="J483" s="23"/>
    </row>
    <row r="484" ht="101.25" spans="1:10">
      <c r="A484" s="25" t="s">
        <v>697</v>
      </c>
      <c r="B484" s="23" t="s">
        <v>1365</v>
      </c>
      <c r="C484" s="23"/>
      <c r="D484" s="23"/>
      <c r="E484" s="23"/>
      <c r="F484" s="23"/>
      <c r="G484" s="23"/>
      <c r="H484" s="23"/>
      <c r="I484" s="23"/>
      <c r="J484" s="23"/>
    </row>
    <row r="485" ht="22.5" spans="1:10">
      <c r="A485" s="23"/>
      <c r="B485" s="23"/>
      <c r="C485" s="23" t="s">
        <v>829</v>
      </c>
      <c r="D485" s="53" t="s">
        <v>830</v>
      </c>
      <c r="E485" s="54" t="s">
        <v>1366</v>
      </c>
      <c r="F485" s="43" t="s">
        <v>838</v>
      </c>
      <c r="G485" s="24" t="s">
        <v>850</v>
      </c>
      <c r="H485" s="43" t="s">
        <v>840</v>
      </c>
      <c r="I485" s="43" t="s">
        <v>834</v>
      </c>
      <c r="J485" s="54" t="s">
        <v>1367</v>
      </c>
    </row>
    <row r="486" ht="22.5" spans="1:10">
      <c r="A486" s="23"/>
      <c r="B486" s="23"/>
      <c r="C486" s="23" t="s">
        <v>829</v>
      </c>
      <c r="D486" s="53" t="s">
        <v>877</v>
      </c>
      <c r="E486" s="54" t="s">
        <v>1368</v>
      </c>
      <c r="F486" s="43" t="s">
        <v>838</v>
      </c>
      <c r="G486" s="24" t="s">
        <v>850</v>
      </c>
      <c r="H486" s="43" t="s">
        <v>840</v>
      </c>
      <c r="I486" s="43" t="s">
        <v>834</v>
      </c>
      <c r="J486" s="54" t="s">
        <v>1369</v>
      </c>
    </row>
    <row r="487" ht="33.75" spans="1:10">
      <c r="A487" s="23"/>
      <c r="B487" s="23"/>
      <c r="C487" s="23" t="s">
        <v>829</v>
      </c>
      <c r="D487" s="53" t="s">
        <v>836</v>
      </c>
      <c r="E487" s="54" t="s">
        <v>1370</v>
      </c>
      <c r="F487" s="43" t="s">
        <v>838</v>
      </c>
      <c r="G487" s="24" t="s">
        <v>862</v>
      </c>
      <c r="H487" s="43" t="s">
        <v>840</v>
      </c>
      <c r="I487" s="43" t="s">
        <v>834</v>
      </c>
      <c r="J487" s="54" t="s">
        <v>1371</v>
      </c>
    </row>
    <row r="488" ht="33.75" spans="1:10">
      <c r="A488" s="23"/>
      <c r="B488" s="23"/>
      <c r="C488" s="23" t="s">
        <v>842</v>
      </c>
      <c r="D488" s="53" t="s">
        <v>843</v>
      </c>
      <c r="E488" s="54" t="s">
        <v>1276</v>
      </c>
      <c r="F488" s="43" t="s">
        <v>838</v>
      </c>
      <c r="G488" s="24" t="s">
        <v>850</v>
      </c>
      <c r="H488" s="43" t="s">
        <v>840</v>
      </c>
      <c r="I488" s="43" t="s">
        <v>834</v>
      </c>
      <c r="J488" s="54" t="s">
        <v>1372</v>
      </c>
    </row>
    <row r="489" ht="33.75" spans="1:10">
      <c r="A489" s="23"/>
      <c r="B489" s="23"/>
      <c r="C489" s="23" t="s">
        <v>847</v>
      </c>
      <c r="D489" s="53" t="s">
        <v>848</v>
      </c>
      <c r="E489" s="54" t="s">
        <v>1220</v>
      </c>
      <c r="F489" s="43" t="s">
        <v>838</v>
      </c>
      <c r="G489" s="24" t="s">
        <v>850</v>
      </c>
      <c r="H489" s="43" t="s">
        <v>840</v>
      </c>
      <c r="I489" s="43" t="s">
        <v>834</v>
      </c>
      <c r="J489" s="54" t="s">
        <v>1373</v>
      </c>
    </row>
    <row r="490" ht="135" spans="1:10">
      <c r="A490" s="25" t="s">
        <v>656</v>
      </c>
      <c r="B490" s="23" t="s">
        <v>1374</v>
      </c>
      <c r="C490" s="23"/>
      <c r="D490" s="23"/>
      <c r="E490" s="23"/>
      <c r="F490" s="23"/>
      <c r="G490" s="23"/>
      <c r="H490" s="23"/>
      <c r="I490" s="23"/>
      <c r="J490" s="23"/>
    </row>
    <row r="491" ht="22.5" spans="1:10">
      <c r="A491" s="23"/>
      <c r="B491" s="23"/>
      <c r="C491" s="23" t="s">
        <v>829</v>
      </c>
      <c r="D491" s="53" t="s">
        <v>830</v>
      </c>
      <c r="E491" s="54" t="s">
        <v>1375</v>
      </c>
      <c r="F491" s="43" t="s">
        <v>860</v>
      </c>
      <c r="G491" s="24" t="s">
        <v>1376</v>
      </c>
      <c r="H491" s="43" t="s">
        <v>833</v>
      </c>
      <c r="I491" s="43" t="s">
        <v>834</v>
      </c>
      <c r="J491" s="54" t="s">
        <v>1377</v>
      </c>
    </row>
    <row r="492" ht="33.75" spans="1:10">
      <c r="A492" s="23"/>
      <c r="B492" s="23"/>
      <c r="C492" s="23" t="s">
        <v>829</v>
      </c>
      <c r="D492" s="53" t="s">
        <v>877</v>
      </c>
      <c r="E492" s="54" t="s">
        <v>1368</v>
      </c>
      <c r="F492" s="43" t="s">
        <v>838</v>
      </c>
      <c r="G492" s="24" t="s">
        <v>850</v>
      </c>
      <c r="H492" s="43" t="s">
        <v>840</v>
      </c>
      <c r="I492" s="43" t="s">
        <v>834</v>
      </c>
      <c r="J492" s="54" t="s">
        <v>1378</v>
      </c>
    </row>
    <row r="493" ht="45" spans="1:10">
      <c r="A493" s="23"/>
      <c r="B493" s="23"/>
      <c r="C493" s="23" t="s">
        <v>829</v>
      </c>
      <c r="D493" s="53" t="s">
        <v>836</v>
      </c>
      <c r="E493" s="54" t="s">
        <v>1370</v>
      </c>
      <c r="F493" s="43" t="s">
        <v>838</v>
      </c>
      <c r="G493" s="24" t="s">
        <v>862</v>
      </c>
      <c r="H493" s="43" t="s">
        <v>840</v>
      </c>
      <c r="I493" s="43" t="s">
        <v>834</v>
      </c>
      <c r="J493" s="54" t="s">
        <v>1379</v>
      </c>
    </row>
    <row r="494" ht="45" spans="1:10">
      <c r="A494" s="23"/>
      <c r="B494" s="23"/>
      <c r="C494" s="23" t="s">
        <v>842</v>
      </c>
      <c r="D494" s="53" t="s">
        <v>843</v>
      </c>
      <c r="E494" s="54" t="s">
        <v>1276</v>
      </c>
      <c r="F494" s="43" t="s">
        <v>838</v>
      </c>
      <c r="G494" s="24" t="s">
        <v>850</v>
      </c>
      <c r="H494" s="43" t="s">
        <v>840</v>
      </c>
      <c r="I494" s="43" t="s">
        <v>834</v>
      </c>
      <c r="J494" s="54" t="s">
        <v>1380</v>
      </c>
    </row>
    <row r="495" ht="45" spans="1:10">
      <c r="A495" s="23"/>
      <c r="B495" s="23"/>
      <c r="C495" s="23" t="s">
        <v>847</v>
      </c>
      <c r="D495" s="53" t="s">
        <v>848</v>
      </c>
      <c r="E495" s="54" t="s">
        <v>1220</v>
      </c>
      <c r="F495" s="43" t="s">
        <v>838</v>
      </c>
      <c r="G495" s="24" t="s">
        <v>850</v>
      </c>
      <c r="H495" s="43" t="s">
        <v>840</v>
      </c>
      <c r="I495" s="43" t="s">
        <v>834</v>
      </c>
      <c r="J495" s="54" t="s">
        <v>1381</v>
      </c>
    </row>
    <row r="496" ht="56.25" spans="1:10">
      <c r="A496" s="25" t="s">
        <v>596</v>
      </c>
      <c r="B496" s="23" t="s">
        <v>1382</v>
      </c>
      <c r="C496" s="23"/>
      <c r="D496" s="23"/>
      <c r="E496" s="23"/>
      <c r="F496" s="23"/>
      <c r="G496" s="23"/>
      <c r="H496" s="23"/>
      <c r="I496" s="23"/>
      <c r="J496" s="23"/>
    </row>
    <row r="497" ht="22.5" spans="1:10">
      <c r="A497" s="23"/>
      <c r="B497" s="23"/>
      <c r="C497" s="23" t="s">
        <v>829</v>
      </c>
      <c r="D497" s="53" t="s">
        <v>830</v>
      </c>
      <c r="E497" s="54" t="s">
        <v>984</v>
      </c>
      <c r="F497" s="43" t="s">
        <v>860</v>
      </c>
      <c r="G497" s="24" t="s">
        <v>48</v>
      </c>
      <c r="H497" s="43" t="s">
        <v>833</v>
      </c>
      <c r="I497" s="43" t="s">
        <v>834</v>
      </c>
      <c r="J497" s="54" t="s">
        <v>963</v>
      </c>
    </row>
    <row r="498" ht="33.75" spans="1:10">
      <c r="A498" s="23"/>
      <c r="B498" s="23"/>
      <c r="C498" s="23" t="s">
        <v>829</v>
      </c>
      <c r="D498" s="53" t="s">
        <v>877</v>
      </c>
      <c r="E498" s="54" t="s">
        <v>922</v>
      </c>
      <c r="F498" s="43" t="s">
        <v>860</v>
      </c>
      <c r="G498" s="24" t="s">
        <v>901</v>
      </c>
      <c r="H498" s="43" t="s">
        <v>840</v>
      </c>
      <c r="I498" s="43" t="s">
        <v>834</v>
      </c>
      <c r="J498" s="54" t="s">
        <v>923</v>
      </c>
    </row>
    <row r="499" ht="33.75" spans="1:10">
      <c r="A499" s="23"/>
      <c r="B499" s="23"/>
      <c r="C499" s="23" t="s">
        <v>829</v>
      </c>
      <c r="D499" s="53" t="s">
        <v>877</v>
      </c>
      <c r="E499" s="54" t="s">
        <v>932</v>
      </c>
      <c r="F499" s="43" t="s">
        <v>860</v>
      </c>
      <c r="G499" s="24" t="s">
        <v>901</v>
      </c>
      <c r="H499" s="43" t="s">
        <v>840</v>
      </c>
      <c r="I499" s="43" t="s">
        <v>834</v>
      </c>
      <c r="J499" s="54" t="s">
        <v>1383</v>
      </c>
    </row>
    <row r="500" ht="33.75" spans="1:10">
      <c r="A500" s="23"/>
      <c r="B500" s="23"/>
      <c r="C500" s="23" t="s">
        <v>829</v>
      </c>
      <c r="D500" s="53" t="s">
        <v>836</v>
      </c>
      <c r="E500" s="54" t="s">
        <v>965</v>
      </c>
      <c r="F500" s="43" t="s">
        <v>838</v>
      </c>
      <c r="G500" s="24" t="s">
        <v>862</v>
      </c>
      <c r="H500" s="43" t="s">
        <v>840</v>
      </c>
      <c r="I500" s="43" t="s">
        <v>834</v>
      </c>
      <c r="J500" s="54" t="s">
        <v>966</v>
      </c>
    </row>
    <row r="501" ht="33.75" spans="1:10">
      <c r="A501" s="23"/>
      <c r="B501" s="23"/>
      <c r="C501" s="23" t="s">
        <v>842</v>
      </c>
      <c r="D501" s="53" t="s">
        <v>843</v>
      </c>
      <c r="E501" s="54" t="s">
        <v>925</v>
      </c>
      <c r="F501" s="43" t="s">
        <v>838</v>
      </c>
      <c r="G501" s="24" t="s">
        <v>850</v>
      </c>
      <c r="H501" s="43" t="s">
        <v>840</v>
      </c>
      <c r="I501" s="43" t="s">
        <v>834</v>
      </c>
      <c r="J501" s="54" t="s">
        <v>926</v>
      </c>
    </row>
    <row r="502" ht="33.75" spans="1:10">
      <c r="A502" s="23"/>
      <c r="B502" s="23"/>
      <c r="C502" s="23" t="s">
        <v>847</v>
      </c>
      <c r="D502" s="53" t="s">
        <v>848</v>
      </c>
      <c r="E502" s="54" t="s">
        <v>967</v>
      </c>
      <c r="F502" s="43" t="s">
        <v>838</v>
      </c>
      <c r="G502" s="24" t="s">
        <v>850</v>
      </c>
      <c r="H502" s="43" t="s">
        <v>840</v>
      </c>
      <c r="I502" s="43" t="s">
        <v>834</v>
      </c>
      <c r="J502" s="54" t="s">
        <v>1384</v>
      </c>
    </row>
    <row r="503" ht="236.25" spans="1:10">
      <c r="A503" s="25" t="s">
        <v>634</v>
      </c>
      <c r="B503" s="23" t="s">
        <v>1385</v>
      </c>
      <c r="C503" s="23"/>
      <c r="D503" s="23"/>
      <c r="E503" s="23"/>
      <c r="F503" s="23"/>
      <c r="G503" s="23"/>
      <c r="H503" s="23"/>
      <c r="I503" s="23"/>
      <c r="J503" s="23"/>
    </row>
    <row r="504" ht="33.75" spans="1:10">
      <c r="A504" s="23"/>
      <c r="B504" s="23"/>
      <c r="C504" s="23" t="s">
        <v>829</v>
      </c>
      <c r="D504" s="53" t="s">
        <v>830</v>
      </c>
      <c r="E504" s="54" t="s">
        <v>1386</v>
      </c>
      <c r="F504" s="43" t="s">
        <v>860</v>
      </c>
      <c r="G504" s="24" t="s">
        <v>1376</v>
      </c>
      <c r="H504" s="43" t="s">
        <v>833</v>
      </c>
      <c r="I504" s="43" t="s">
        <v>834</v>
      </c>
      <c r="J504" s="54" t="s">
        <v>1387</v>
      </c>
    </row>
    <row r="505" ht="22.5" spans="1:10">
      <c r="A505" s="23"/>
      <c r="B505" s="23"/>
      <c r="C505" s="23" t="s">
        <v>829</v>
      </c>
      <c r="D505" s="53" t="s">
        <v>830</v>
      </c>
      <c r="E505" s="54" t="s">
        <v>1388</v>
      </c>
      <c r="F505" s="43" t="s">
        <v>860</v>
      </c>
      <c r="G505" s="24" t="s">
        <v>1389</v>
      </c>
      <c r="H505" s="43" t="s">
        <v>833</v>
      </c>
      <c r="I505" s="43" t="s">
        <v>834</v>
      </c>
      <c r="J505" s="54" t="s">
        <v>1390</v>
      </c>
    </row>
    <row r="506" ht="33.75" spans="1:10">
      <c r="A506" s="23"/>
      <c r="B506" s="23"/>
      <c r="C506" s="23" t="s">
        <v>829</v>
      </c>
      <c r="D506" s="53" t="s">
        <v>830</v>
      </c>
      <c r="E506" s="54" t="s">
        <v>1391</v>
      </c>
      <c r="F506" s="43" t="s">
        <v>860</v>
      </c>
      <c r="G506" s="24" t="s">
        <v>51</v>
      </c>
      <c r="H506" s="43" t="s">
        <v>833</v>
      </c>
      <c r="I506" s="43" t="s">
        <v>834</v>
      </c>
      <c r="J506" s="54" t="s">
        <v>1392</v>
      </c>
    </row>
    <row r="507" ht="45" spans="1:10">
      <c r="A507" s="23"/>
      <c r="B507" s="23"/>
      <c r="C507" s="23" t="s">
        <v>829</v>
      </c>
      <c r="D507" s="53" t="s">
        <v>877</v>
      </c>
      <c r="E507" s="54" t="s">
        <v>1393</v>
      </c>
      <c r="F507" s="43" t="s">
        <v>838</v>
      </c>
      <c r="G507" s="24" t="s">
        <v>119</v>
      </c>
      <c r="H507" s="43" t="s">
        <v>840</v>
      </c>
      <c r="I507" s="43" t="s">
        <v>834</v>
      </c>
      <c r="J507" s="54" t="s">
        <v>1394</v>
      </c>
    </row>
    <row r="508" ht="33.75" spans="1:10">
      <c r="A508" s="23"/>
      <c r="B508" s="23"/>
      <c r="C508" s="23" t="s">
        <v>829</v>
      </c>
      <c r="D508" s="53" t="s">
        <v>836</v>
      </c>
      <c r="E508" s="54" t="s">
        <v>957</v>
      </c>
      <c r="F508" s="43" t="s">
        <v>860</v>
      </c>
      <c r="G508" s="24" t="s">
        <v>901</v>
      </c>
      <c r="H508" s="43" t="s">
        <v>840</v>
      </c>
      <c r="I508" s="43" t="s">
        <v>834</v>
      </c>
      <c r="J508" s="54" t="s">
        <v>1395</v>
      </c>
    </row>
    <row r="509" ht="33.75" spans="1:10">
      <c r="A509" s="23"/>
      <c r="B509" s="23"/>
      <c r="C509" s="23" t="s">
        <v>842</v>
      </c>
      <c r="D509" s="53" t="s">
        <v>843</v>
      </c>
      <c r="E509" s="54" t="s">
        <v>1215</v>
      </c>
      <c r="F509" s="43" t="s">
        <v>838</v>
      </c>
      <c r="G509" s="24" t="s">
        <v>1396</v>
      </c>
      <c r="H509" s="43" t="s">
        <v>840</v>
      </c>
      <c r="I509" s="43" t="s">
        <v>834</v>
      </c>
      <c r="J509" s="54" t="s">
        <v>1397</v>
      </c>
    </row>
    <row r="510" ht="33.75" spans="1:10">
      <c r="A510" s="23"/>
      <c r="B510" s="23"/>
      <c r="C510" s="23" t="s">
        <v>847</v>
      </c>
      <c r="D510" s="53" t="s">
        <v>848</v>
      </c>
      <c r="E510" s="54" t="s">
        <v>1278</v>
      </c>
      <c r="F510" s="43" t="s">
        <v>838</v>
      </c>
      <c r="G510" s="24" t="s">
        <v>850</v>
      </c>
      <c r="H510" s="43" t="s">
        <v>840</v>
      </c>
      <c r="I510" s="43" t="s">
        <v>834</v>
      </c>
      <c r="J510" s="54" t="s">
        <v>1398</v>
      </c>
    </row>
    <row r="511" ht="146.25" spans="1:10">
      <c r="A511" s="25" t="s">
        <v>576</v>
      </c>
      <c r="B511" s="23" t="s">
        <v>1399</v>
      </c>
      <c r="C511" s="23"/>
      <c r="D511" s="23"/>
      <c r="E511" s="23"/>
      <c r="F511" s="23"/>
      <c r="G511" s="23"/>
      <c r="H511" s="23"/>
      <c r="I511" s="23"/>
      <c r="J511" s="23"/>
    </row>
    <row r="512" ht="33.75" spans="1:10">
      <c r="A512" s="23"/>
      <c r="B512" s="23"/>
      <c r="C512" s="23" t="s">
        <v>829</v>
      </c>
      <c r="D512" s="53" t="s">
        <v>877</v>
      </c>
      <c r="E512" s="54" t="s">
        <v>1400</v>
      </c>
      <c r="F512" s="43" t="s">
        <v>860</v>
      </c>
      <c r="G512" s="24" t="s">
        <v>901</v>
      </c>
      <c r="H512" s="43" t="s">
        <v>840</v>
      </c>
      <c r="I512" s="43" t="s">
        <v>834</v>
      </c>
      <c r="J512" s="54" t="s">
        <v>1401</v>
      </c>
    </row>
    <row r="513" ht="33.75" spans="1:10">
      <c r="A513" s="23"/>
      <c r="B513" s="23"/>
      <c r="C513" s="23" t="s">
        <v>829</v>
      </c>
      <c r="D513" s="53" t="s">
        <v>836</v>
      </c>
      <c r="E513" s="54" t="s">
        <v>1237</v>
      </c>
      <c r="F513" s="43" t="s">
        <v>838</v>
      </c>
      <c r="G513" s="24" t="s">
        <v>862</v>
      </c>
      <c r="H513" s="43" t="s">
        <v>840</v>
      </c>
      <c r="I513" s="43" t="s">
        <v>834</v>
      </c>
      <c r="J513" s="54" t="s">
        <v>1238</v>
      </c>
    </row>
    <row r="514" spans="1:10">
      <c r="A514" s="23"/>
      <c r="B514" s="23"/>
      <c r="C514" s="23" t="s">
        <v>829</v>
      </c>
      <c r="D514" s="53" t="s">
        <v>836</v>
      </c>
      <c r="E514" s="54" t="s">
        <v>1402</v>
      </c>
      <c r="F514" s="43" t="s">
        <v>860</v>
      </c>
      <c r="G514" s="24" t="s">
        <v>901</v>
      </c>
      <c r="H514" s="43" t="s">
        <v>840</v>
      </c>
      <c r="I514" s="43" t="s">
        <v>834</v>
      </c>
      <c r="J514" s="54" t="s">
        <v>1403</v>
      </c>
    </row>
    <row r="515" ht="33.75" spans="1:10">
      <c r="A515" s="23"/>
      <c r="B515" s="23"/>
      <c r="C515" s="23" t="s">
        <v>842</v>
      </c>
      <c r="D515" s="53" t="s">
        <v>843</v>
      </c>
      <c r="E515" s="54" t="s">
        <v>1276</v>
      </c>
      <c r="F515" s="43" t="s">
        <v>838</v>
      </c>
      <c r="G515" s="24" t="s">
        <v>1216</v>
      </c>
      <c r="H515" s="43" t="s">
        <v>840</v>
      </c>
      <c r="I515" s="43" t="s">
        <v>834</v>
      </c>
      <c r="J515" s="54" t="s">
        <v>1404</v>
      </c>
    </row>
    <row r="516" ht="33.75" spans="1:10">
      <c r="A516" s="23"/>
      <c r="B516" s="23"/>
      <c r="C516" s="23" t="s">
        <v>847</v>
      </c>
      <c r="D516" s="53" t="s">
        <v>848</v>
      </c>
      <c r="E516" s="54" t="s">
        <v>1220</v>
      </c>
      <c r="F516" s="43" t="s">
        <v>838</v>
      </c>
      <c r="G516" s="24" t="s">
        <v>850</v>
      </c>
      <c r="H516" s="43" t="s">
        <v>840</v>
      </c>
      <c r="I516" s="43" t="s">
        <v>834</v>
      </c>
      <c r="J516" s="54" t="s">
        <v>1405</v>
      </c>
    </row>
    <row r="517" ht="135" spans="1:10">
      <c r="A517" s="25" t="s">
        <v>632</v>
      </c>
      <c r="B517" s="23" t="s">
        <v>1406</v>
      </c>
      <c r="C517" s="23"/>
      <c r="D517" s="23"/>
      <c r="E517" s="23"/>
      <c r="F517" s="23"/>
      <c r="G517" s="23"/>
      <c r="H517" s="23"/>
      <c r="I517" s="23"/>
      <c r="J517" s="23"/>
    </row>
    <row r="518" ht="22.5" spans="1:10">
      <c r="A518" s="23"/>
      <c r="B518" s="23"/>
      <c r="C518" s="23" t="s">
        <v>829</v>
      </c>
      <c r="D518" s="53" t="s">
        <v>830</v>
      </c>
      <c r="E518" s="54" t="s">
        <v>1282</v>
      </c>
      <c r="F518" s="43" t="s">
        <v>860</v>
      </c>
      <c r="G518" s="24" t="s">
        <v>1407</v>
      </c>
      <c r="H518" s="43" t="s">
        <v>833</v>
      </c>
      <c r="I518" s="43" t="s">
        <v>834</v>
      </c>
      <c r="J518" s="54" t="s">
        <v>1408</v>
      </c>
    </row>
    <row r="519" ht="33.75" spans="1:10">
      <c r="A519" s="23"/>
      <c r="B519" s="23"/>
      <c r="C519" s="23" t="s">
        <v>829</v>
      </c>
      <c r="D519" s="53" t="s">
        <v>877</v>
      </c>
      <c r="E519" s="54" t="s">
        <v>1409</v>
      </c>
      <c r="F519" s="43" t="s">
        <v>860</v>
      </c>
      <c r="G519" s="24" t="s">
        <v>901</v>
      </c>
      <c r="H519" s="43" t="s">
        <v>840</v>
      </c>
      <c r="I519" s="43" t="s">
        <v>834</v>
      </c>
      <c r="J519" s="54" t="s">
        <v>1410</v>
      </c>
    </row>
    <row r="520" ht="22.5" spans="1:10">
      <c r="A520" s="23"/>
      <c r="B520" s="23"/>
      <c r="C520" s="23" t="s">
        <v>829</v>
      </c>
      <c r="D520" s="53" t="s">
        <v>836</v>
      </c>
      <c r="E520" s="54" t="s">
        <v>1411</v>
      </c>
      <c r="F520" s="43" t="s">
        <v>860</v>
      </c>
      <c r="G520" s="24" t="s">
        <v>901</v>
      </c>
      <c r="H520" s="43" t="s">
        <v>840</v>
      </c>
      <c r="I520" s="43" t="s">
        <v>834</v>
      </c>
      <c r="J520" s="54" t="s">
        <v>1412</v>
      </c>
    </row>
    <row r="521" ht="33.75" spans="1:10">
      <c r="A521" s="23"/>
      <c r="B521" s="23"/>
      <c r="C521" s="23" t="s">
        <v>842</v>
      </c>
      <c r="D521" s="53" t="s">
        <v>843</v>
      </c>
      <c r="E521" s="54" t="s">
        <v>1215</v>
      </c>
      <c r="F521" s="43" t="s">
        <v>838</v>
      </c>
      <c r="G521" s="24" t="s">
        <v>1396</v>
      </c>
      <c r="H521" s="43" t="s">
        <v>840</v>
      </c>
      <c r="I521" s="43" t="s">
        <v>834</v>
      </c>
      <c r="J521" s="54" t="s">
        <v>1413</v>
      </c>
    </row>
    <row r="522" ht="33.75" spans="1:10">
      <c r="A522" s="23"/>
      <c r="B522" s="23"/>
      <c r="C522" s="23" t="s">
        <v>842</v>
      </c>
      <c r="D522" s="53" t="s">
        <v>843</v>
      </c>
      <c r="E522" s="54" t="s">
        <v>1414</v>
      </c>
      <c r="F522" s="43" t="s">
        <v>860</v>
      </c>
      <c r="G522" s="24" t="s">
        <v>901</v>
      </c>
      <c r="H522" s="43" t="s">
        <v>840</v>
      </c>
      <c r="I522" s="43" t="s">
        <v>834</v>
      </c>
      <c r="J522" s="54" t="s">
        <v>1415</v>
      </c>
    </row>
    <row r="523" ht="33.75" spans="1:10">
      <c r="A523" s="23"/>
      <c r="B523" s="23"/>
      <c r="C523" s="23" t="s">
        <v>847</v>
      </c>
      <c r="D523" s="53" t="s">
        <v>848</v>
      </c>
      <c r="E523" s="54" t="s">
        <v>1278</v>
      </c>
      <c r="F523" s="43" t="s">
        <v>838</v>
      </c>
      <c r="G523" s="24" t="s">
        <v>850</v>
      </c>
      <c r="H523" s="43" t="s">
        <v>840</v>
      </c>
      <c r="I523" s="43" t="s">
        <v>834</v>
      </c>
      <c r="J523" s="54" t="s">
        <v>1416</v>
      </c>
    </row>
    <row r="524" spans="1:10">
      <c r="A524" s="23" t="s">
        <v>81</v>
      </c>
      <c r="B524" s="23"/>
      <c r="C524" s="23"/>
      <c r="D524" s="23"/>
      <c r="E524" s="23"/>
      <c r="F524" s="23"/>
      <c r="G524" s="23"/>
      <c r="H524" s="23"/>
      <c r="I524" s="23"/>
      <c r="J524" s="23"/>
    </row>
    <row r="525" ht="213.75" spans="1:10">
      <c r="A525" s="25" t="s">
        <v>632</v>
      </c>
      <c r="B525" s="23" t="s">
        <v>1417</v>
      </c>
      <c r="C525" s="23"/>
      <c r="D525" s="23"/>
      <c r="E525" s="23"/>
      <c r="F525" s="23"/>
      <c r="G525" s="23"/>
      <c r="H525" s="23"/>
      <c r="I525" s="23"/>
      <c r="J525" s="23"/>
    </row>
    <row r="526" ht="22.5" spans="1:10">
      <c r="A526" s="23"/>
      <c r="B526" s="23"/>
      <c r="C526" s="23" t="s">
        <v>829</v>
      </c>
      <c r="D526" s="53" t="s">
        <v>830</v>
      </c>
      <c r="E526" s="54" t="s">
        <v>1418</v>
      </c>
      <c r="F526" s="43" t="s">
        <v>860</v>
      </c>
      <c r="G526" s="24" t="s">
        <v>1419</v>
      </c>
      <c r="H526" s="43" t="s">
        <v>833</v>
      </c>
      <c r="I526" s="43" t="s">
        <v>834</v>
      </c>
      <c r="J526" s="54" t="s">
        <v>1420</v>
      </c>
    </row>
    <row r="527" ht="22.5" spans="1:10">
      <c r="A527" s="23"/>
      <c r="B527" s="23"/>
      <c r="C527" s="23" t="s">
        <v>829</v>
      </c>
      <c r="D527" s="53" t="s">
        <v>830</v>
      </c>
      <c r="E527" s="54" t="s">
        <v>1421</v>
      </c>
      <c r="F527" s="43" t="s">
        <v>860</v>
      </c>
      <c r="G527" s="24" t="s">
        <v>119</v>
      </c>
      <c r="H527" s="43" t="s">
        <v>833</v>
      </c>
      <c r="I527" s="43" t="s">
        <v>834</v>
      </c>
      <c r="J527" s="54" t="s">
        <v>1422</v>
      </c>
    </row>
    <row r="528" ht="33.75" spans="1:10">
      <c r="A528" s="23"/>
      <c r="B528" s="23"/>
      <c r="C528" s="23" t="s">
        <v>829</v>
      </c>
      <c r="D528" s="53" t="s">
        <v>877</v>
      </c>
      <c r="E528" s="54" t="s">
        <v>1423</v>
      </c>
      <c r="F528" s="43" t="s">
        <v>860</v>
      </c>
      <c r="G528" s="24" t="s">
        <v>901</v>
      </c>
      <c r="H528" s="43" t="s">
        <v>840</v>
      </c>
      <c r="I528" s="43" t="s">
        <v>834</v>
      </c>
      <c r="J528" s="54" t="s">
        <v>1424</v>
      </c>
    </row>
    <row r="529" ht="33.75" spans="1:10">
      <c r="A529" s="23"/>
      <c r="B529" s="23"/>
      <c r="C529" s="23" t="s">
        <v>829</v>
      </c>
      <c r="D529" s="53" t="s">
        <v>877</v>
      </c>
      <c r="E529" s="54" t="s">
        <v>1425</v>
      </c>
      <c r="F529" s="43" t="s">
        <v>860</v>
      </c>
      <c r="G529" s="24" t="s">
        <v>901</v>
      </c>
      <c r="H529" s="43" t="s">
        <v>840</v>
      </c>
      <c r="I529" s="43" t="s">
        <v>834</v>
      </c>
      <c r="J529" s="54" t="s">
        <v>1426</v>
      </c>
    </row>
    <row r="530" ht="33.75" spans="1:10">
      <c r="A530" s="23"/>
      <c r="B530" s="23"/>
      <c r="C530" s="23" t="s">
        <v>829</v>
      </c>
      <c r="D530" s="53" t="s">
        <v>836</v>
      </c>
      <c r="E530" s="54" t="s">
        <v>988</v>
      </c>
      <c r="F530" s="43" t="s">
        <v>860</v>
      </c>
      <c r="G530" s="24" t="s">
        <v>901</v>
      </c>
      <c r="H530" s="43" t="s">
        <v>840</v>
      </c>
      <c r="I530" s="43" t="s">
        <v>834</v>
      </c>
      <c r="J530" s="54" t="s">
        <v>1427</v>
      </c>
    </row>
    <row r="531" ht="33.75" spans="1:10">
      <c r="A531" s="23"/>
      <c r="B531" s="23"/>
      <c r="C531" s="23" t="s">
        <v>842</v>
      </c>
      <c r="D531" s="53" t="s">
        <v>843</v>
      </c>
      <c r="E531" s="54" t="s">
        <v>1414</v>
      </c>
      <c r="F531" s="43" t="s">
        <v>860</v>
      </c>
      <c r="G531" s="24" t="s">
        <v>901</v>
      </c>
      <c r="H531" s="43" t="s">
        <v>840</v>
      </c>
      <c r="I531" s="43" t="s">
        <v>834</v>
      </c>
      <c r="J531" s="54" t="s">
        <v>926</v>
      </c>
    </row>
    <row r="532" ht="33.75" spans="1:10">
      <c r="A532" s="23"/>
      <c r="B532" s="23"/>
      <c r="C532" s="23" t="s">
        <v>847</v>
      </c>
      <c r="D532" s="53" t="s">
        <v>848</v>
      </c>
      <c r="E532" s="54" t="s">
        <v>1078</v>
      </c>
      <c r="F532" s="43" t="s">
        <v>838</v>
      </c>
      <c r="G532" s="24" t="s">
        <v>850</v>
      </c>
      <c r="H532" s="43" t="s">
        <v>840</v>
      </c>
      <c r="I532" s="43" t="s">
        <v>834</v>
      </c>
      <c r="J532" s="54" t="s">
        <v>1428</v>
      </c>
    </row>
    <row r="533" ht="45" spans="1:10">
      <c r="A533" s="25" t="s">
        <v>576</v>
      </c>
      <c r="B533" s="23" t="s">
        <v>1429</v>
      </c>
      <c r="C533" s="23"/>
      <c r="D533" s="23"/>
      <c r="E533" s="23"/>
      <c r="F533" s="23"/>
      <c r="G533" s="23"/>
      <c r="H533" s="23"/>
      <c r="I533" s="23"/>
      <c r="J533" s="23"/>
    </row>
    <row r="534" ht="22.5" spans="1:10">
      <c r="A534" s="23"/>
      <c r="B534" s="23"/>
      <c r="C534" s="23" t="s">
        <v>829</v>
      </c>
      <c r="D534" s="53" t="s">
        <v>830</v>
      </c>
      <c r="E534" s="54" t="s">
        <v>1430</v>
      </c>
      <c r="F534" s="43" t="s">
        <v>860</v>
      </c>
      <c r="G534" s="24" t="s">
        <v>1431</v>
      </c>
      <c r="H534" s="43" t="s">
        <v>833</v>
      </c>
      <c r="I534" s="43" t="s">
        <v>834</v>
      </c>
      <c r="J534" s="54" t="s">
        <v>1432</v>
      </c>
    </row>
    <row r="535" spans="1:10">
      <c r="A535" s="23"/>
      <c r="B535" s="23"/>
      <c r="C535" s="23" t="s">
        <v>829</v>
      </c>
      <c r="D535" s="53" t="s">
        <v>877</v>
      </c>
      <c r="E535" s="54" t="s">
        <v>1433</v>
      </c>
      <c r="F535" s="43" t="s">
        <v>860</v>
      </c>
      <c r="G535" s="24" t="s">
        <v>1434</v>
      </c>
      <c r="H535" s="43" t="s">
        <v>833</v>
      </c>
      <c r="I535" s="43" t="s">
        <v>834</v>
      </c>
      <c r="J535" s="54" t="s">
        <v>1435</v>
      </c>
    </row>
    <row r="536" ht="22.5" spans="1:10">
      <c r="A536" s="23"/>
      <c r="B536" s="23"/>
      <c r="C536" s="23" t="s">
        <v>842</v>
      </c>
      <c r="D536" s="53" t="s">
        <v>843</v>
      </c>
      <c r="E536" s="54" t="s">
        <v>1215</v>
      </c>
      <c r="F536" s="43" t="s">
        <v>838</v>
      </c>
      <c r="G536" s="24" t="s">
        <v>1396</v>
      </c>
      <c r="H536" s="43" t="s">
        <v>840</v>
      </c>
      <c r="I536" s="43" t="s">
        <v>834</v>
      </c>
      <c r="J536" s="54" t="s">
        <v>1436</v>
      </c>
    </row>
    <row r="537" ht="33.75" spans="1:10">
      <c r="A537" s="23"/>
      <c r="B537" s="23"/>
      <c r="C537" s="23" t="s">
        <v>847</v>
      </c>
      <c r="D537" s="53" t="s">
        <v>848</v>
      </c>
      <c r="E537" s="54" t="s">
        <v>1078</v>
      </c>
      <c r="F537" s="43" t="s">
        <v>838</v>
      </c>
      <c r="G537" s="24" t="s">
        <v>850</v>
      </c>
      <c r="H537" s="43" t="s">
        <v>840</v>
      </c>
      <c r="I537" s="43" t="s">
        <v>834</v>
      </c>
      <c r="J537" s="54" t="s">
        <v>1437</v>
      </c>
    </row>
    <row r="538" ht="33.75" spans="1:10">
      <c r="A538" s="23"/>
      <c r="B538" s="23"/>
      <c r="C538" s="23" t="s">
        <v>847</v>
      </c>
      <c r="D538" s="53" t="s">
        <v>848</v>
      </c>
      <c r="E538" s="54" t="s">
        <v>1080</v>
      </c>
      <c r="F538" s="43" t="s">
        <v>838</v>
      </c>
      <c r="G538" s="24" t="s">
        <v>850</v>
      </c>
      <c r="H538" s="43" t="s">
        <v>840</v>
      </c>
      <c r="I538" s="43" t="s">
        <v>834</v>
      </c>
      <c r="J538" s="54" t="s">
        <v>1438</v>
      </c>
    </row>
    <row r="539" ht="33.75" spans="1:10">
      <c r="A539" s="25" t="s">
        <v>596</v>
      </c>
      <c r="B539" s="23" t="s">
        <v>1439</v>
      </c>
      <c r="C539" s="23"/>
      <c r="D539" s="23"/>
      <c r="E539" s="23"/>
      <c r="F539" s="23"/>
      <c r="G539" s="23"/>
      <c r="H539" s="23"/>
      <c r="I539" s="23"/>
      <c r="J539" s="23"/>
    </row>
    <row r="540" spans="1:10">
      <c r="A540" s="23"/>
      <c r="B540" s="23"/>
      <c r="C540" s="23" t="s">
        <v>829</v>
      </c>
      <c r="D540" s="53" t="s">
        <v>830</v>
      </c>
      <c r="E540" s="54" t="s">
        <v>1440</v>
      </c>
      <c r="F540" s="43" t="s">
        <v>860</v>
      </c>
      <c r="G540" s="24" t="s">
        <v>53</v>
      </c>
      <c r="H540" s="43" t="s">
        <v>833</v>
      </c>
      <c r="I540" s="43" t="s">
        <v>834</v>
      </c>
      <c r="J540" s="54" t="s">
        <v>1441</v>
      </c>
    </row>
    <row r="541" ht="33.75" spans="1:10">
      <c r="A541" s="23"/>
      <c r="B541" s="23"/>
      <c r="C541" s="23" t="s">
        <v>829</v>
      </c>
      <c r="D541" s="53" t="s">
        <v>877</v>
      </c>
      <c r="E541" s="54" t="s">
        <v>978</v>
      </c>
      <c r="F541" s="43" t="s">
        <v>860</v>
      </c>
      <c r="G541" s="24" t="s">
        <v>901</v>
      </c>
      <c r="H541" s="43" t="s">
        <v>840</v>
      </c>
      <c r="I541" s="43" t="s">
        <v>834</v>
      </c>
      <c r="J541" s="54" t="s">
        <v>979</v>
      </c>
    </row>
    <row r="542" ht="22.5" spans="1:10">
      <c r="A542" s="23"/>
      <c r="B542" s="23"/>
      <c r="C542" s="23" t="s">
        <v>829</v>
      </c>
      <c r="D542" s="53" t="s">
        <v>877</v>
      </c>
      <c r="E542" s="54" t="s">
        <v>932</v>
      </c>
      <c r="F542" s="43" t="s">
        <v>838</v>
      </c>
      <c r="G542" s="24" t="s">
        <v>839</v>
      </c>
      <c r="H542" s="43" t="s">
        <v>840</v>
      </c>
      <c r="I542" s="43" t="s">
        <v>834</v>
      </c>
      <c r="J542" s="54" t="s">
        <v>1442</v>
      </c>
    </row>
    <row r="543" ht="33.75" spans="1:10">
      <c r="A543" s="23"/>
      <c r="B543" s="23"/>
      <c r="C543" s="23" t="s">
        <v>842</v>
      </c>
      <c r="D543" s="53" t="s">
        <v>843</v>
      </c>
      <c r="E543" s="54" t="s">
        <v>925</v>
      </c>
      <c r="F543" s="43" t="s">
        <v>838</v>
      </c>
      <c r="G543" s="24" t="s">
        <v>850</v>
      </c>
      <c r="H543" s="43" t="s">
        <v>840</v>
      </c>
      <c r="I543" s="43" t="s">
        <v>834</v>
      </c>
      <c r="J543" s="54" t="s">
        <v>926</v>
      </c>
    </row>
    <row r="544" spans="1:10">
      <c r="A544" s="23"/>
      <c r="B544" s="23"/>
      <c r="C544" s="23" t="s">
        <v>847</v>
      </c>
      <c r="D544" s="53" t="s">
        <v>848</v>
      </c>
      <c r="E544" s="54" t="s">
        <v>1443</v>
      </c>
      <c r="F544" s="43" t="s">
        <v>838</v>
      </c>
      <c r="G544" s="24" t="s">
        <v>850</v>
      </c>
      <c r="H544" s="43" t="s">
        <v>840</v>
      </c>
      <c r="I544" s="43" t="s">
        <v>834</v>
      </c>
      <c r="J544" s="54" t="s">
        <v>968</v>
      </c>
    </row>
    <row r="545" ht="225" spans="1:10">
      <c r="A545" s="25" t="s">
        <v>656</v>
      </c>
      <c r="B545" s="23" t="s">
        <v>1444</v>
      </c>
      <c r="C545" s="23"/>
      <c r="D545" s="23"/>
      <c r="E545" s="23"/>
      <c r="F545" s="23"/>
      <c r="G545" s="23"/>
      <c r="H545" s="23"/>
      <c r="I545" s="23"/>
      <c r="J545" s="23"/>
    </row>
    <row r="546" ht="22.5" spans="1:10">
      <c r="A546" s="23"/>
      <c r="B546" s="23"/>
      <c r="C546" s="23" t="s">
        <v>829</v>
      </c>
      <c r="D546" s="53" t="s">
        <v>830</v>
      </c>
      <c r="E546" s="54" t="s">
        <v>859</v>
      </c>
      <c r="F546" s="43" t="s">
        <v>838</v>
      </c>
      <c r="G546" s="24" t="s">
        <v>1445</v>
      </c>
      <c r="H546" s="43" t="s">
        <v>833</v>
      </c>
      <c r="I546" s="43" t="s">
        <v>834</v>
      </c>
      <c r="J546" s="54" t="s">
        <v>1446</v>
      </c>
    </row>
    <row r="547" ht="22.5" spans="1:10">
      <c r="A547" s="23"/>
      <c r="B547" s="23"/>
      <c r="C547" s="23" t="s">
        <v>829</v>
      </c>
      <c r="D547" s="53" t="s">
        <v>877</v>
      </c>
      <c r="E547" s="54" t="s">
        <v>932</v>
      </c>
      <c r="F547" s="43" t="s">
        <v>860</v>
      </c>
      <c r="G547" s="24" t="s">
        <v>901</v>
      </c>
      <c r="H547" s="43" t="s">
        <v>840</v>
      </c>
      <c r="I547" s="43" t="s">
        <v>834</v>
      </c>
      <c r="J547" s="54" t="s">
        <v>1447</v>
      </c>
    </row>
    <row r="548" ht="33.75" spans="1:10">
      <c r="A548" s="23"/>
      <c r="B548" s="23"/>
      <c r="C548" s="23" t="s">
        <v>829</v>
      </c>
      <c r="D548" s="53" t="s">
        <v>836</v>
      </c>
      <c r="E548" s="54" t="s">
        <v>988</v>
      </c>
      <c r="F548" s="43" t="s">
        <v>860</v>
      </c>
      <c r="G548" s="24" t="s">
        <v>901</v>
      </c>
      <c r="H548" s="43" t="s">
        <v>840</v>
      </c>
      <c r="I548" s="43" t="s">
        <v>834</v>
      </c>
      <c r="J548" s="54" t="s">
        <v>1427</v>
      </c>
    </row>
    <row r="549" ht="33.75" spans="1:10">
      <c r="A549" s="23"/>
      <c r="B549" s="23"/>
      <c r="C549" s="23" t="s">
        <v>842</v>
      </c>
      <c r="D549" s="53" t="s">
        <v>843</v>
      </c>
      <c r="E549" s="54" t="s">
        <v>1448</v>
      </c>
      <c r="F549" s="43" t="s">
        <v>838</v>
      </c>
      <c r="G549" s="24" t="s">
        <v>862</v>
      </c>
      <c r="H549" s="43" t="s">
        <v>840</v>
      </c>
      <c r="I549" s="43" t="s">
        <v>834</v>
      </c>
      <c r="J549" s="54" t="s">
        <v>1449</v>
      </c>
    </row>
    <row r="550" ht="33.75" spans="1:10">
      <c r="A550" s="23"/>
      <c r="B550" s="23"/>
      <c r="C550" s="23" t="s">
        <v>847</v>
      </c>
      <c r="D550" s="53" t="s">
        <v>848</v>
      </c>
      <c r="E550" s="54" t="s">
        <v>1060</v>
      </c>
      <c r="F550" s="43" t="s">
        <v>838</v>
      </c>
      <c r="G550" s="24" t="s">
        <v>862</v>
      </c>
      <c r="H550" s="43" t="s">
        <v>840</v>
      </c>
      <c r="I550" s="43" t="s">
        <v>834</v>
      </c>
      <c r="J550" s="54" t="s">
        <v>937</v>
      </c>
    </row>
    <row r="551" ht="326.25" spans="1:10">
      <c r="A551" s="25" t="s">
        <v>634</v>
      </c>
      <c r="B551" s="23" t="s">
        <v>1450</v>
      </c>
      <c r="C551" s="23"/>
      <c r="D551" s="23"/>
      <c r="E551" s="23"/>
      <c r="F551" s="23"/>
      <c r="G551" s="23"/>
      <c r="H551" s="23"/>
      <c r="I551" s="23"/>
      <c r="J551" s="23"/>
    </row>
    <row r="552" ht="22.5" spans="1:10">
      <c r="A552" s="23"/>
      <c r="B552" s="23"/>
      <c r="C552" s="23" t="s">
        <v>829</v>
      </c>
      <c r="D552" s="53" t="s">
        <v>830</v>
      </c>
      <c r="E552" s="54" t="s">
        <v>1178</v>
      </c>
      <c r="F552" s="43" t="s">
        <v>860</v>
      </c>
      <c r="G552" s="24" t="s">
        <v>1431</v>
      </c>
      <c r="H552" s="43" t="s">
        <v>833</v>
      </c>
      <c r="I552" s="43" t="s">
        <v>834</v>
      </c>
      <c r="J552" s="54" t="s">
        <v>1179</v>
      </c>
    </row>
    <row r="553" spans="1:10">
      <c r="A553" s="23"/>
      <c r="B553" s="23"/>
      <c r="C553" s="23" t="s">
        <v>829</v>
      </c>
      <c r="D553" s="53" t="s">
        <v>830</v>
      </c>
      <c r="E553" s="54" t="s">
        <v>1191</v>
      </c>
      <c r="F553" s="43" t="s">
        <v>860</v>
      </c>
      <c r="G553" s="24" t="s">
        <v>1434</v>
      </c>
      <c r="H553" s="43" t="s">
        <v>833</v>
      </c>
      <c r="I553" s="43" t="s">
        <v>834</v>
      </c>
      <c r="J553" s="54" t="s">
        <v>1193</v>
      </c>
    </row>
    <row r="554" ht="33.75" spans="1:10">
      <c r="A554" s="23"/>
      <c r="B554" s="23"/>
      <c r="C554" s="23" t="s">
        <v>829</v>
      </c>
      <c r="D554" s="53" t="s">
        <v>830</v>
      </c>
      <c r="E554" s="54" t="s">
        <v>1451</v>
      </c>
      <c r="F554" s="43" t="s">
        <v>860</v>
      </c>
      <c r="G554" s="24" t="s">
        <v>51</v>
      </c>
      <c r="H554" s="43" t="s">
        <v>833</v>
      </c>
      <c r="I554" s="43" t="s">
        <v>834</v>
      </c>
      <c r="J554" s="54" t="s">
        <v>1452</v>
      </c>
    </row>
    <row r="555" ht="33.75" spans="1:10">
      <c r="A555" s="23"/>
      <c r="B555" s="23"/>
      <c r="C555" s="23" t="s">
        <v>829</v>
      </c>
      <c r="D555" s="53" t="s">
        <v>877</v>
      </c>
      <c r="E555" s="54" t="s">
        <v>922</v>
      </c>
      <c r="F555" s="43" t="s">
        <v>860</v>
      </c>
      <c r="G555" s="24" t="s">
        <v>901</v>
      </c>
      <c r="H555" s="43" t="s">
        <v>840</v>
      </c>
      <c r="I555" s="43" t="s">
        <v>834</v>
      </c>
      <c r="J555" s="54" t="s">
        <v>1453</v>
      </c>
    </row>
    <row r="556" ht="22.5" spans="1:10">
      <c r="A556" s="23"/>
      <c r="B556" s="23"/>
      <c r="C556" s="23" t="s">
        <v>829</v>
      </c>
      <c r="D556" s="53" t="s">
        <v>836</v>
      </c>
      <c r="E556" s="54" t="s">
        <v>988</v>
      </c>
      <c r="F556" s="43" t="s">
        <v>860</v>
      </c>
      <c r="G556" s="24" t="s">
        <v>901</v>
      </c>
      <c r="H556" s="43" t="s">
        <v>840</v>
      </c>
      <c r="I556" s="43" t="s">
        <v>834</v>
      </c>
      <c r="J556" s="54" t="s">
        <v>1454</v>
      </c>
    </row>
    <row r="557" ht="22.5" spans="1:10">
      <c r="A557" s="23"/>
      <c r="B557" s="23"/>
      <c r="C557" s="23" t="s">
        <v>842</v>
      </c>
      <c r="D557" s="53" t="s">
        <v>843</v>
      </c>
      <c r="E557" s="54" t="s">
        <v>1215</v>
      </c>
      <c r="F557" s="43" t="s">
        <v>838</v>
      </c>
      <c r="G557" s="24" t="s">
        <v>1396</v>
      </c>
      <c r="H557" s="43" t="s">
        <v>840</v>
      </c>
      <c r="I557" s="43" t="s">
        <v>834</v>
      </c>
      <c r="J557" s="54" t="s">
        <v>1436</v>
      </c>
    </row>
    <row r="558" ht="33.75" spans="1:10">
      <c r="A558" s="23"/>
      <c r="B558" s="23"/>
      <c r="C558" s="23" t="s">
        <v>847</v>
      </c>
      <c r="D558" s="53" t="s">
        <v>848</v>
      </c>
      <c r="E558" s="54" t="s">
        <v>893</v>
      </c>
      <c r="F558" s="43" t="s">
        <v>838</v>
      </c>
      <c r="G558" s="24" t="s">
        <v>850</v>
      </c>
      <c r="H558" s="43" t="s">
        <v>840</v>
      </c>
      <c r="I558" s="43" t="s">
        <v>834</v>
      </c>
      <c r="J558" s="54" t="s">
        <v>1455</v>
      </c>
    </row>
    <row r="559" ht="78.75" spans="1:10">
      <c r="A559" s="25" t="s">
        <v>697</v>
      </c>
      <c r="B559" s="23" t="s">
        <v>1456</v>
      </c>
      <c r="C559" s="23"/>
      <c r="D559" s="23"/>
      <c r="E559" s="23"/>
      <c r="F559" s="23"/>
      <c r="G559" s="23"/>
      <c r="H559" s="23"/>
      <c r="I559" s="23"/>
      <c r="J559" s="23"/>
    </row>
    <row r="560" spans="1:10">
      <c r="A560" s="23"/>
      <c r="B560" s="23"/>
      <c r="C560" s="23" t="s">
        <v>829</v>
      </c>
      <c r="D560" s="53" t="s">
        <v>830</v>
      </c>
      <c r="E560" s="54" t="s">
        <v>1457</v>
      </c>
      <c r="F560" s="43" t="s">
        <v>860</v>
      </c>
      <c r="G560" s="24" t="s">
        <v>1431</v>
      </c>
      <c r="H560" s="43" t="s">
        <v>833</v>
      </c>
      <c r="I560" s="43" t="s">
        <v>834</v>
      </c>
      <c r="J560" s="54" t="s">
        <v>871</v>
      </c>
    </row>
    <row r="561" spans="1:10">
      <c r="A561" s="23"/>
      <c r="B561" s="23"/>
      <c r="C561" s="23" t="s">
        <v>829</v>
      </c>
      <c r="D561" s="53" t="s">
        <v>877</v>
      </c>
      <c r="E561" s="54" t="s">
        <v>1458</v>
      </c>
      <c r="F561" s="43" t="s">
        <v>860</v>
      </c>
      <c r="G561" s="24" t="s">
        <v>1459</v>
      </c>
      <c r="H561" s="43" t="s">
        <v>833</v>
      </c>
      <c r="I561" s="43" t="s">
        <v>834</v>
      </c>
      <c r="J561" s="54" t="s">
        <v>1460</v>
      </c>
    </row>
    <row r="562" ht="22.5" spans="1:10">
      <c r="A562" s="23"/>
      <c r="B562" s="23"/>
      <c r="C562" s="23" t="s">
        <v>842</v>
      </c>
      <c r="D562" s="53" t="s">
        <v>843</v>
      </c>
      <c r="E562" s="54" t="s">
        <v>1215</v>
      </c>
      <c r="F562" s="43" t="s">
        <v>838</v>
      </c>
      <c r="G562" s="24" t="s">
        <v>1396</v>
      </c>
      <c r="H562" s="43" t="s">
        <v>840</v>
      </c>
      <c r="I562" s="43" t="s">
        <v>834</v>
      </c>
      <c r="J562" s="54" t="s">
        <v>1436</v>
      </c>
    </row>
    <row r="563" spans="1:10">
      <c r="A563" s="23"/>
      <c r="B563" s="23"/>
      <c r="C563" s="23" t="s">
        <v>842</v>
      </c>
      <c r="D563" s="53" t="s">
        <v>843</v>
      </c>
      <c r="E563" s="54" t="s">
        <v>1333</v>
      </c>
      <c r="F563" s="43" t="s">
        <v>838</v>
      </c>
      <c r="G563" s="24" t="s">
        <v>862</v>
      </c>
      <c r="H563" s="43" t="s">
        <v>840</v>
      </c>
      <c r="I563" s="43" t="s">
        <v>834</v>
      </c>
      <c r="J563" s="54" t="s">
        <v>1461</v>
      </c>
    </row>
    <row r="564" ht="33.75" spans="1:10">
      <c r="A564" s="23"/>
      <c r="B564" s="23"/>
      <c r="C564" s="23" t="s">
        <v>847</v>
      </c>
      <c r="D564" s="53" t="s">
        <v>848</v>
      </c>
      <c r="E564" s="54" t="s">
        <v>1078</v>
      </c>
      <c r="F564" s="43" t="s">
        <v>838</v>
      </c>
      <c r="G564" s="24" t="s">
        <v>850</v>
      </c>
      <c r="H564" s="43" t="s">
        <v>840</v>
      </c>
      <c r="I564" s="43" t="s">
        <v>834</v>
      </c>
      <c r="J564" s="54" t="s">
        <v>1428</v>
      </c>
    </row>
    <row r="565" spans="1:10">
      <c r="A565" s="23" t="s">
        <v>83</v>
      </c>
      <c r="B565" s="23"/>
      <c r="C565" s="23"/>
      <c r="D565" s="23"/>
      <c r="E565" s="23"/>
      <c r="F565" s="23"/>
      <c r="G565" s="23"/>
      <c r="H565" s="23"/>
      <c r="I565" s="23"/>
      <c r="J565" s="23"/>
    </row>
    <row r="566" ht="112.5" spans="1:10">
      <c r="A566" s="25" t="s">
        <v>581</v>
      </c>
      <c r="B566" s="23" t="s">
        <v>1462</v>
      </c>
      <c r="C566" s="23"/>
      <c r="D566" s="23"/>
      <c r="E566" s="23"/>
      <c r="F566" s="23"/>
      <c r="G566" s="23"/>
      <c r="H566" s="23"/>
      <c r="I566" s="23"/>
      <c r="J566" s="23"/>
    </row>
    <row r="567" ht="22.5" spans="1:10">
      <c r="A567" s="23"/>
      <c r="B567" s="23"/>
      <c r="C567" s="23" t="s">
        <v>829</v>
      </c>
      <c r="D567" s="53" t="s">
        <v>877</v>
      </c>
      <c r="E567" s="54" t="s">
        <v>1463</v>
      </c>
      <c r="F567" s="43" t="s">
        <v>860</v>
      </c>
      <c r="G567" s="24" t="s">
        <v>901</v>
      </c>
      <c r="H567" s="43" t="s">
        <v>840</v>
      </c>
      <c r="I567" s="43" t="s">
        <v>834</v>
      </c>
      <c r="J567" s="54" t="s">
        <v>1464</v>
      </c>
    </row>
    <row r="568" ht="33.75" spans="1:10">
      <c r="A568" s="23"/>
      <c r="B568" s="23"/>
      <c r="C568" s="23" t="s">
        <v>829</v>
      </c>
      <c r="D568" s="53" t="s">
        <v>877</v>
      </c>
      <c r="E568" s="54" t="s">
        <v>932</v>
      </c>
      <c r="F568" s="43" t="s">
        <v>860</v>
      </c>
      <c r="G568" s="24" t="s">
        <v>901</v>
      </c>
      <c r="H568" s="43" t="s">
        <v>840</v>
      </c>
      <c r="I568" s="43" t="s">
        <v>834</v>
      </c>
      <c r="J568" s="54" t="s">
        <v>1465</v>
      </c>
    </row>
    <row r="569" ht="33.75" spans="1:10">
      <c r="A569" s="23"/>
      <c r="B569" s="23"/>
      <c r="C569" s="23" t="s">
        <v>829</v>
      </c>
      <c r="D569" s="53" t="s">
        <v>836</v>
      </c>
      <c r="E569" s="54" t="s">
        <v>988</v>
      </c>
      <c r="F569" s="43" t="s">
        <v>860</v>
      </c>
      <c r="G569" s="24" t="s">
        <v>901</v>
      </c>
      <c r="H569" s="43" t="s">
        <v>840</v>
      </c>
      <c r="I569" s="43" t="s">
        <v>834</v>
      </c>
      <c r="J569" s="54" t="s">
        <v>989</v>
      </c>
    </row>
    <row r="570" ht="33.75" spans="1:10">
      <c r="A570" s="23"/>
      <c r="B570" s="23"/>
      <c r="C570" s="23" t="s">
        <v>842</v>
      </c>
      <c r="D570" s="53" t="s">
        <v>843</v>
      </c>
      <c r="E570" s="54" t="s">
        <v>1184</v>
      </c>
      <c r="F570" s="43" t="s">
        <v>838</v>
      </c>
      <c r="G570" s="24" t="s">
        <v>862</v>
      </c>
      <c r="H570" s="43" t="s">
        <v>840</v>
      </c>
      <c r="I570" s="43" t="s">
        <v>834</v>
      </c>
      <c r="J570" s="54" t="s">
        <v>926</v>
      </c>
    </row>
    <row r="571" ht="33.75" spans="1:10">
      <c r="A571" s="23"/>
      <c r="B571" s="23"/>
      <c r="C571" s="23" t="s">
        <v>847</v>
      </c>
      <c r="D571" s="53" t="s">
        <v>848</v>
      </c>
      <c r="E571" s="54" t="s">
        <v>1220</v>
      </c>
      <c r="F571" s="43" t="s">
        <v>838</v>
      </c>
      <c r="G571" s="24" t="s">
        <v>862</v>
      </c>
      <c r="H571" s="43" t="s">
        <v>840</v>
      </c>
      <c r="I571" s="43" t="s">
        <v>834</v>
      </c>
      <c r="J571" s="54" t="s">
        <v>1466</v>
      </c>
    </row>
    <row r="572" ht="247.5" spans="1:10">
      <c r="A572" s="25" t="s">
        <v>594</v>
      </c>
      <c r="B572" s="23" t="s">
        <v>1467</v>
      </c>
      <c r="C572" s="23"/>
      <c r="D572" s="23"/>
      <c r="E572" s="23"/>
      <c r="F572" s="23"/>
      <c r="G572" s="23"/>
      <c r="H572" s="23"/>
      <c r="I572" s="23"/>
      <c r="J572" s="23"/>
    </row>
    <row r="573" ht="45" spans="1:10">
      <c r="A573" s="23"/>
      <c r="B573" s="23"/>
      <c r="C573" s="23" t="s">
        <v>829</v>
      </c>
      <c r="D573" s="53" t="s">
        <v>830</v>
      </c>
      <c r="E573" s="54" t="s">
        <v>1463</v>
      </c>
      <c r="F573" s="43" t="s">
        <v>860</v>
      </c>
      <c r="G573" s="24" t="s">
        <v>901</v>
      </c>
      <c r="H573" s="43" t="s">
        <v>840</v>
      </c>
      <c r="I573" s="43" t="s">
        <v>834</v>
      </c>
      <c r="J573" s="54" t="s">
        <v>1468</v>
      </c>
    </row>
    <row r="574" ht="56.25" spans="1:10">
      <c r="A574" s="23"/>
      <c r="B574" s="23"/>
      <c r="C574" s="23" t="s">
        <v>829</v>
      </c>
      <c r="D574" s="53" t="s">
        <v>877</v>
      </c>
      <c r="E574" s="54" t="s">
        <v>922</v>
      </c>
      <c r="F574" s="43" t="s">
        <v>860</v>
      </c>
      <c r="G574" s="24" t="s">
        <v>901</v>
      </c>
      <c r="H574" s="43" t="s">
        <v>840</v>
      </c>
      <c r="I574" s="43" t="s">
        <v>834</v>
      </c>
      <c r="J574" s="54" t="s">
        <v>1469</v>
      </c>
    </row>
    <row r="575" ht="56.25" spans="1:10">
      <c r="A575" s="23"/>
      <c r="B575" s="23"/>
      <c r="C575" s="23" t="s">
        <v>829</v>
      </c>
      <c r="D575" s="53" t="s">
        <v>836</v>
      </c>
      <c r="E575" s="54" t="s">
        <v>988</v>
      </c>
      <c r="F575" s="43" t="s">
        <v>860</v>
      </c>
      <c r="G575" s="24" t="s">
        <v>901</v>
      </c>
      <c r="H575" s="43" t="s">
        <v>840</v>
      </c>
      <c r="I575" s="43" t="s">
        <v>834</v>
      </c>
      <c r="J575" s="54" t="s">
        <v>1470</v>
      </c>
    </row>
    <row r="576" ht="56.25" spans="1:10">
      <c r="A576" s="23"/>
      <c r="B576" s="23"/>
      <c r="C576" s="23" t="s">
        <v>842</v>
      </c>
      <c r="D576" s="53" t="s">
        <v>843</v>
      </c>
      <c r="E576" s="54" t="s">
        <v>1471</v>
      </c>
      <c r="F576" s="43" t="s">
        <v>838</v>
      </c>
      <c r="G576" s="24" t="s">
        <v>862</v>
      </c>
      <c r="H576" s="43" t="s">
        <v>840</v>
      </c>
      <c r="I576" s="43" t="s">
        <v>834</v>
      </c>
      <c r="J576" s="54" t="s">
        <v>1472</v>
      </c>
    </row>
    <row r="577" ht="45" spans="1:10">
      <c r="A577" s="23"/>
      <c r="B577" s="23"/>
      <c r="C577" s="23" t="s">
        <v>847</v>
      </c>
      <c r="D577" s="53" t="s">
        <v>848</v>
      </c>
      <c r="E577" s="54" t="s">
        <v>1220</v>
      </c>
      <c r="F577" s="43" t="s">
        <v>838</v>
      </c>
      <c r="G577" s="24" t="s">
        <v>862</v>
      </c>
      <c r="H577" s="43" t="s">
        <v>840</v>
      </c>
      <c r="I577" s="43" t="s">
        <v>834</v>
      </c>
      <c r="J577" s="54" t="s">
        <v>1473</v>
      </c>
    </row>
    <row r="578" ht="180" spans="1:10">
      <c r="A578" s="25" t="s">
        <v>592</v>
      </c>
      <c r="B578" s="23" t="s">
        <v>1474</v>
      </c>
      <c r="C578" s="23"/>
      <c r="D578" s="23"/>
      <c r="E578" s="23"/>
      <c r="F578" s="23"/>
      <c r="G578" s="23"/>
      <c r="H578" s="23"/>
      <c r="I578" s="23"/>
      <c r="J578" s="23"/>
    </row>
    <row r="579" ht="22.5" spans="1:10">
      <c r="A579" s="23"/>
      <c r="B579" s="23"/>
      <c r="C579" s="23" t="s">
        <v>829</v>
      </c>
      <c r="D579" s="53" t="s">
        <v>830</v>
      </c>
      <c r="E579" s="54" t="s">
        <v>984</v>
      </c>
      <c r="F579" s="43" t="s">
        <v>860</v>
      </c>
      <c r="G579" s="24" t="s">
        <v>1475</v>
      </c>
      <c r="H579" s="43" t="s">
        <v>833</v>
      </c>
      <c r="I579" s="43" t="s">
        <v>834</v>
      </c>
      <c r="J579" s="54" t="s">
        <v>1476</v>
      </c>
    </row>
    <row r="580" ht="33.75" spans="1:10">
      <c r="A580" s="23"/>
      <c r="B580" s="23"/>
      <c r="C580" s="23" t="s">
        <v>829</v>
      </c>
      <c r="D580" s="53" t="s">
        <v>877</v>
      </c>
      <c r="E580" s="54" t="s">
        <v>1036</v>
      </c>
      <c r="F580" s="43" t="s">
        <v>860</v>
      </c>
      <c r="G580" s="24" t="s">
        <v>901</v>
      </c>
      <c r="H580" s="43" t="s">
        <v>840</v>
      </c>
      <c r="I580" s="43" t="s">
        <v>834</v>
      </c>
      <c r="J580" s="54" t="s">
        <v>1477</v>
      </c>
    </row>
    <row r="581" ht="45" spans="1:10">
      <c r="A581" s="23"/>
      <c r="B581" s="23"/>
      <c r="C581" s="23" t="s">
        <v>829</v>
      </c>
      <c r="D581" s="53" t="s">
        <v>836</v>
      </c>
      <c r="E581" s="54" t="s">
        <v>988</v>
      </c>
      <c r="F581" s="43" t="s">
        <v>860</v>
      </c>
      <c r="G581" s="24" t="s">
        <v>901</v>
      </c>
      <c r="H581" s="43" t="s">
        <v>840</v>
      </c>
      <c r="I581" s="43" t="s">
        <v>834</v>
      </c>
      <c r="J581" s="54" t="s">
        <v>1478</v>
      </c>
    </row>
    <row r="582" ht="33.75" spans="1:10">
      <c r="A582" s="23"/>
      <c r="B582" s="23"/>
      <c r="C582" s="23" t="s">
        <v>842</v>
      </c>
      <c r="D582" s="53" t="s">
        <v>843</v>
      </c>
      <c r="E582" s="54" t="s">
        <v>925</v>
      </c>
      <c r="F582" s="43" t="s">
        <v>838</v>
      </c>
      <c r="G582" s="24" t="s">
        <v>862</v>
      </c>
      <c r="H582" s="43" t="s">
        <v>840</v>
      </c>
      <c r="I582" s="43" t="s">
        <v>834</v>
      </c>
      <c r="J582" s="54" t="s">
        <v>926</v>
      </c>
    </row>
    <row r="583" ht="33.75" spans="1:10">
      <c r="A583" s="23"/>
      <c r="B583" s="23"/>
      <c r="C583" s="23" t="s">
        <v>847</v>
      </c>
      <c r="D583" s="53" t="s">
        <v>848</v>
      </c>
      <c r="E583" s="54" t="s">
        <v>967</v>
      </c>
      <c r="F583" s="43" t="s">
        <v>838</v>
      </c>
      <c r="G583" s="24" t="s">
        <v>862</v>
      </c>
      <c r="H583" s="43" t="s">
        <v>840</v>
      </c>
      <c r="I583" s="43" t="s">
        <v>834</v>
      </c>
      <c r="J583" s="54" t="s">
        <v>1479</v>
      </c>
    </row>
    <row r="584" ht="22.5" spans="1:10">
      <c r="A584" s="25" t="s">
        <v>717</v>
      </c>
      <c r="B584" s="23" t="s">
        <v>1480</v>
      </c>
      <c r="C584" s="23"/>
      <c r="D584" s="23"/>
      <c r="E584" s="23"/>
      <c r="F584" s="23"/>
      <c r="G584" s="23"/>
      <c r="H584" s="23"/>
      <c r="I584" s="23"/>
      <c r="J584" s="23"/>
    </row>
    <row r="585" ht="33.75" spans="1:10">
      <c r="A585" s="23"/>
      <c r="B585" s="23"/>
      <c r="C585" s="23" t="s">
        <v>829</v>
      </c>
      <c r="D585" s="53" t="s">
        <v>830</v>
      </c>
      <c r="E585" s="54" t="s">
        <v>1481</v>
      </c>
      <c r="F585" s="43" t="s">
        <v>860</v>
      </c>
      <c r="G585" s="24" t="s">
        <v>954</v>
      </c>
      <c r="H585" s="43" t="s">
        <v>1128</v>
      </c>
      <c r="I585" s="43" t="s">
        <v>834</v>
      </c>
      <c r="J585" s="54" t="s">
        <v>1482</v>
      </c>
    </row>
    <row r="586" ht="33.75" spans="1:10">
      <c r="A586" s="23"/>
      <c r="B586" s="23"/>
      <c r="C586" s="23" t="s">
        <v>829</v>
      </c>
      <c r="D586" s="53" t="s">
        <v>877</v>
      </c>
      <c r="E586" s="54" t="s">
        <v>1483</v>
      </c>
      <c r="F586" s="43" t="s">
        <v>860</v>
      </c>
      <c r="G586" s="24" t="s">
        <v>901</v>
      </c>
      <c r="H586" s="43" t="s">
        <v>840</v>
      </c>
      <c r="I586" s="43" t="s">
        <v>834</v>
      </c>
      <c r="J586" s="54" t="s">
        <v>1484</v>
      </c>
    </row>
    <row r="587" ht="22.5" spans="1:10">
      <c r="A587" s="23"/>
      <c r="B587" s="23"/>
      <c r="C587" s="23" t="s">
        <v>829</v>
      </c>
      <c r="D587" s="53" t="s">
        <v>836</v>
      </c>
      <c r="E587" s="54" t="s">
        <v>1243</v>
      </c>
      <c r="F587" s="43" t="s">
        <v>860</v>
      </c>
      <c r="G587" s="24" t="s">
        <v>901</v>
      </c>
      <c r="H587" s="43" t="s">
        <v>840</v>
      </c>
      <c r="I587" s="43" t="s">
        <v>834</v>
      </c>
      <c r="J587" s="54" t="s">
        <v>1485</v>
      </c>
    </row>
    <row r="588" ht="22.5" spans="1:10">
      <c r="A588" s="23"/>
      <c r="B588" s="23"/>
      <c r="C588" s="23" t="s">
        <v>842</v>
      </c>
      <c r="D588" s="53" t="s">
        <v>843</v>
      </c>
      <c r="E588" s="54" t="s">
        <v>1471</v>
      </c>
      <c r="F588" s="43" t="s">
        <v>838</v>
      </c>
      <c r="G588" s="24" t="s">
        <v>862</v>
      </c>
      <c r="H588" s="43" t="s">
        <v>840</v>
      </c>
      <c r="I588" s="43" t="s">
        <v>834</v>
      </c>
      <c r="J588" s="54" t="s">
        <v>1486</v>
      </c>
    </row>
    <row r="589" ht="33.75" spans="1:10">
      <c r="A589" s="23"/>
      <c r="B589" s="23"/>
      <c r="C589" s="23" t="s">
        <v>847</v>
      </c>
      <c r="D589" s="53" t="s">
        <v>848</v>
      </c>
      <c r="E589" s="54" t="s">
        <v>1278</v>
      </c>
      <c r="F589" s="43" t="s">
        <v>838</v>
      </c>
      <c r="G589" s="24" t="s">
        <v>918</v>
      </c>
      <c r="H589" s="43" t="s">
        <v>840</v>
      </c>
      <c r="I589" s="43" t="s">
        <v>834</v>
      </c>
      <c r="J589" s="54" t="s">
        <v>1487</v>
      </c>
    </row>
    <row r="590" ht="56.25" spans="1:10">
      <c r="A590" s="25" t="s">
        <v>576</v>
      </c>
      <c r="B590" s="23" t="s">
        <v>1488</v>
      </c>
      <c r="C590" s="23"/>
      <c r="D590" s="23"/>
      <c r="E590" s="23"/>
      <c r="F590" s="23"/>
      <c r="G590" s="23"/>
      <c r="H590" s="23"/>
      <c r="I590" s="23"/>
      <c r="J590" s="23"/>
    </row>
    <row r="591" ht="22.5" spans="1:10">
      <c r="A591" s="23"/>
      <c r="B591" s="23"/>
      <c r="C591" s="23" t="s">
        <v>829</v>
      </c>
      <c r="D591" s="53" t="s">
        <v>830</v>
      </c>
      <c r="E591" s="54" t="s">
        <v>971</v>
      </c>
      <c r="F591" s="43" t="s">
        <v>838</v>
      </c>
      <c r="G591" s="24" t="s">
        <v>896</v>
      </c>
      <c r="H591" s="43" t="s">
        <v>972</v>
      </c>
      <c r="I591" s="43" t="s">
        <v>834</v>
      </c>
      <c r="J591" s="54" t="s">
        <v>1489</v>
      </c>
    </row>
    <row r="592" ht="22.5" spans="1:10">
      <c r="A592" s="23"/>
      <c r="B592" s="23"/>
      <c r="C592" s="23" t="s">
        <v>829</v>
      </c>
      <c r="D592" s="53" t="s">
        <v>877</v>
      </c>
      <c r="E592" s="54" t="s">
        <v>1490</v>
      </c>
      <c r="F592" s="43" t="s">
        <v>860</v>
      </c>
      <c r="G592" s="24" t="s">
        <v>901</v>
      </c>
      <c r="H592" s="43" t="s">
        <v>840</v>
      </c>
      <c r="I592" s="43" t="s">
        <v>834</v>
      </c>
      <c r="J592" s="54" t="s">
        <v>1491</v>
      </c>
    </row>
    <row r="593" ht="22.5" spans="1:10">
      <c r="A593" s="23"/>
      <c r="B593" s="23"/>
      <c r="C593" s="23" t="s">
        <v>829</v>
      </c>
      <c r="D593" s="53" t="s">
        <v>836</v>
      </c>
      <c r="E593" s="54" t="s">
        <v>1492</v>
      </c>
      <c r="F593" s="43" t="s">
        <v>860</v>
      </c>
      <c r="G593" s="24" t="s">
        <v>901</v>
      </c>
      <c r="H593" s="43" t="s">
        <v>840</v>
      </c>
      <c r="I593" s="43" t="s">
        <v>834</v>
      </c>
      <c r="J593" s="54" t="s">
        <v>1493</v>
      </c>
    </row>
    <row r="594" ht="22.5" spans="1:10">
      <c r="A594" s="23"/>
      <c r="B594" s="23"/>
      <c r="C594" s="23" t="s">
        <v>842</v>
      </c>
      <c r="D594" s="53" t="s">
        <v>843</v>
      </c>
      <c r="E594" s="54" t="s">
        <v>892</v>
      </c>
      <c r="F594" s="43" t="s">
        <v>860</v>
      </c>
      <c r="G594" s="24" t="s">
        <v>901</v>
      </c>
      <c r="H594" s="43" t="s">
        <v>840</v>
      </c>
      <c r="I594" s="43" t="s">
        <v>834</v>
      </c>
      <c r="J594" s="54" t="s">
        <v>1494</v>
      </c>
    </row>
    <row r="595" ht="33.75" spans="1:10">
      <c r="A595" s="23"/>
      <c r="B595" s="23"/>
      <c r="C595" s="23" t="s">
        <v>847</v>
      </c>
      <c r="D595" s="53" t="s">
        <v>848</v>
      </c>
      <c r="E595" s="54" t="s">
        <v>1495</v>
      </c>
      <c r="F595" s="43" t="s">
        <v>838</v>
      </c>
      <c r="G595" s="24" t="s">
        <v>862</v>
      </c>
      <c r="H595" s="43" t="s">
        <v>840</v>
      </c>
      <c r="I595" s="43" t="s">
        <v>834</v>
      </c>
      <c r="J595" s="54" t="s">
        <v>1496</v>
      </c>
    </row>
    <row r="596" ht="213.75" spans="1:10">
      <c r="A596" s="25" t="s">
        <v>632</v>
      </c>
      <c r="B596" s="23" t="s">
        <v>1497</v>
      </c>
      <c r="C596" s="23"/>
      <c r="D596" s="23"/>
      <c r="E596" s="23"/>
      <c r="F596" s="23"/>
      <c r="G596" s="23"/>
      <c r="H596" s="23"/>
      <c r="I596" s="23"/>
      <c r="J596" s="23"/>
    </row>
    <row r="597" ht="33.75" spans="1:10">
      <c r="A597" s="23"/>
      <c r="B597" s="23"/>
      <c r="C597" s="23" t="s">
        <v>829</v>
      </c>
      <c r="D597" s="53" t="s">
        <v>830</v>
      </c>
      <c r="E597" s="54" t="s">
        <v>1498</v>
      </c>
      <c r="F597" s="43" t="s">
        <v>860</v>
      </c>
      <c r="G597" s="24" t="s">
        <v>901</v>
      </c>
      <c r="H597" s="43" t="s">
        <v>840</v>
      </c>
      <c r="I597" s="43" t="s">
        <v>834</v>
      </c>
      <c r="J597" s="54" t="s">
        <v>1499</v>
      </c>
    </row>
    <row r="598" ht="33.75" spans="1:10">
      <c r="A598" s="23"/>
      <c r="B598" s="23"/>
      <c r="C598" s="23" t="s">
        <v>829</v>
      </c>
      <c r="D598" s="53" t="s">
        <v>877</v>
      </c>
      <c r="E598" s="54" t="s">
        <v>1500</v>
      </c>
      <c r="F598" s="43" t="s">
        <v>860</v>
      </c>
      <c r="G598" s="24" t="s">
        <v>901</v>
      </c>
      <c r="H598" s="43" t="s">
        <v>840</v>
      </c>
      <c r="I598" s="43" t="s">
        <v>834</v>
      </c>
      <c r="J598" s="54" t="s">
        <v>1501</v>
      </c>
    </row>
    <row r="599" ht="33.75" spans="1:10">
      <c r="A599" s="23"/>
      <c r="B599" s="23"/>
      <c r="C599" s="23" t="s">
        <v>829</v>
      </c>
      <c r="D599" s="53" t="s">
        <v>836</v>
      </c>
      <c r="E599" s="54" t="s">
        <v>988</v>
      </c>
      <c r="F599" s="43" t="s">
        <v>860</v>
      </c>
      <c r="G599" s="24" t="s">
        <v>901</v>
      </c>
      <c r="H599" s="43" t="s">
        <v>840</v>
      </c>
      <c r="I599" s="43" t="s">
        <v>834</v>
      </c>
      <c r="J599" s="54" t="s">
        <v>1427</v>
      </c>
    </row>
    <row r="600" spans="1:10">
      <c r="A600" s="23"/>
      <c r="B600" s="23"/>
      <c r="C600" s="23" t="s">
        <v>842</v>
      </c>
      <c r="D600" s="53" t="s">
        <v>843</v>
      </c>
      <c r="E600" s="54" t="s">
        <v>1502</v>
      </c>
      <c r="F600" s="43" t="s">
        <v>860</v>
      </c>
      <c r="G600" s="24" t="s">
        <v>901</v>
      </c>
      <c r="H600" s="43" t="s">
        <v>840</v>
      </c>
      <c r="I600" s="43" t="s">
        <v>834</v>
      </c>
      <c r="J600" s="54" t="s">
        <v>1503</v>
      </c>
    </row>
    <row r="601" ht="22.5" spans="1:10">
      <c r="A601" s="23"/>
      <c r="B601" s="23"/>
      <c r="C601" s="23" t="s">
        <v>847</v>
      </c>
      <c r="D601" s="53" t="s">
        <v>848</v>
      </c>
      <c r="E601" s="54" t="s">
        <v>967</v>
      </c>
      <c r="F601" s="43" t="s">
        <v>838</v>
      </c>
      <c r="G601" s="24" t="s">
        <v>1396</v>
      </c>
      <c r="H601" s="43" t="s">
        <v>840</v>
      </c>
      <c r="I601" s="43" t="s">
        <v>834</v>
      </c>
      <c r="J601" s="54" t="s">
        <v>1504</v>
      </c>
    </row>
    <row r="602" ht="236.25" spans="1:10">
      <c r="A602" s="25" t="s">
        <v>656</v>
      </c>
      <c r="B602" s="23" t="s">
        <v>1505</v>
      </c>
      <c r="C602" s="23"/>
      <c r="D602" s="23"/>
      <c r="E602" s="23"/>
      <c r="F602" s="23"/>
      <c r="G602" s="23"/>
      <c r="H602" s="23"/>
      <c r="I602" s="23"/>
      <c r="J602" s="23"/>
    </row>
    <row r="603" ht="33.75" spans="1:10">
      <c r="A603" s="23"/>
      <c r="B603" s="23"/>
      <c r="C603" s="23" t="s">
        <v>829</v>
      </c>
      <c r="D603" s="53" t="s">
        <v>877</v>
      </c>
      <c r="E603" s="54" t="s">
        <v>984</v>
      </c>
      <c r="F603" s="43" t="s">
        <v>860</v>
      </c>
      <c r="G603" s="24" t="s">
        <v>1506</v>
      </c>
      <c r="H603" s="43" t="s">
        <v>833</v>
      </c>
      <c r="I603" s="43" t="s">
        <v>834</v>
      </c>
      <c r="J603" s="54" t="s">
        <v>1507</v>
      </c>
    </row>
    <row r="604" ht="33.75" spans="1:10">
      <c r="A604" s="23"/>
      <c r="B604" s="23"/>
      <c r="C604" s="23" t="s">
        <v>829</v>
      </c>
      <c r="D604" s="53" t="s">
        <v>836</v>
      </c>
      <c r="E604" s="54" t="s">
        <v>988</v>
      </c>
      <c r="F604" s="43" t="s">
        <v>860</v>
      </c>
      <c r="G604" s="24" t="s">
        <v>901</v>
      </c>
      <c r="H604" s="43" t="s">
        <v>840</v>
      </c>
      <c r="I604" s="43" t="s">
        <v>834</v>
      </c>
      <c r="J604" s="54" t="s">
        <v>1427</v>
      </c>
    </row>
    <row r="605" ht="33.75" spans="1:10">
      <c r="A605" s="23"/>
      <c r="B605" s="23"/>
      <c r="C605" s="23" t="s">
        <v>842</v>
      </c>
      <c r="D605" s="53" t="s">
        <v>843</v>
      </c>
      <c r="E605" s="54" t="s">
        <v>1059</v>
      </c>
      <c r="F605" s="43" t="s">
        <v>838</v>
      </c>
      <c r="G605" s="24" t="s">
        <v>862</v>
      </c>
      <c r="H605" s="43" t="s">
        <v>840</v>
      </c>
      <c r="I605" s="43" t="s">
        <v>834</v>
      </c>
      <c r="J605" s="54" t="s">
        <v>936</v>
      </c>
    </row>
    <row r="606" ht="33.75" spans="1:10">
      <c r="A606" s="23"/>
      <c r="B606" s="23"/>
      <c r="C606" s="23" t="s">
        <v>847</v>
      </c>
      <c r="D606" s="53" t="s">
        <v>848</v>
      </c>
      <c r="E606" s="54" t="s">
        <v>1060</v>
      </c>
      <c r="F606" s="43" t="s">
        <v>838</v>
      </c>
      <c r="G606" s="24" t="s">
        <v>862</v>
      </c>
      <c r="H606" s="43" t="s">
        <v>840</v>
      </c>
      <c r="I606" s="43" t="s">
        <v>834</v>
      </c>
      <c r="J606" s="54" t="s">
        <v>937</v>
      </c>
    </row>
    <row r="607" ht="33.75" spans="1:10">
      <c r="A607" s="23"/>
      <c r="B607" s="23"/>
      <c r="C607" s="23" t="s">
        <v>852</v>
      </c>
      <c r="D607" s="53" t="s">
        <v>1089</v>
      </c>
      <c r="E607" s="54" t="s">
        <v>1508</v>
      </c>
      <c r="F607" s="43" t="s">
        <v>832</v>
      </c>
      <c r="G607" s="24" t="s">
        <v>1506</v>
      </c>
      <c r="H607" s="43" t="s">
        <v>833</v>
      </c>
      <c r="I607" s="43" t="s">
        <v>834</v>
      </c>
      <c r="J607" s="54" t="s">
        <v>1509</v>
      </c>
    </row>
    <row r="608" ht="315" spans="1:10">
      <c r="A608" s="25" t="s">
        <v>634</v>
      </c>
      <c r="B608" s="23" t="s">
        <v>1510</v>
      </c>
      <c r="C608" s="23"/>
      <c r="D608" s="23"/>
      <c r="E608" s="23"/>
      <c r="F608" s="23"/>
      <c r="G608" s="23"/>
      <c r="H608" s="23"/>
      <c r="I608" s="23"/>
      <c r="J608" s="23"/>
    </row>
    <row r="609" ht="33.75" spans="1:10">
      <c r="A609" s="23"/>
      <c r="B609" s="23"/>
      <c r="C609" s="23" t="s">
        <v>829</v>
      </c>
      <c r="D609" s="53" t="s">
        <v>830</v>
      </c>
      <c r="E609" s="54" t="s">
        <v>984</v>
      </c>
      <c r="F609" s="43" t="s">
        <v>860</v>
      </c>
      <c r="G609" s="24" t="s">
        <v>1506</v>
      </c>
      <c r="H609" s="43" t="s">
        <v>833</v>
      </c>
      <c r="I609" s="43" t="s">
        <v>834</v>
      </c>
      <c r="J609" s="54" t="s">
        <v>1511</v>
      </c>
    </row>
    <row r="610" ht="22.5" spans="1:10">
      <c r="A610" s="23"/>
      <c r="B610" s="23"/>
      <c r="C610" s="23" t="s">
        <v>829</v>
      </c>
      <c r="D610" s="53" t="s">
        <v>877</v>
      </c>
      <c r="E610" s="54" t="s">
        <v>1483</v>
      </c>
      <c r="F610" s="43" t="s">
        <v>860</v>
      </c>
      <c r="G610" s="24" t="s">
        <v>901</v>
      </c>
      <c r="H610" s="43" t="s">
        <v>840</v>
      </c>
      <c r="I610" s="43" t="s">
        <v>834</v>
      </c>
      <c r="J610" s="54" t="s">
        <v>1512</v>
      </c>
    </row>
    <row r="611" ht="33.75" spans="1:10">
      <c r="A611" s="23"/>
      <c r="B611" s="23"/>
      <c r="C611" s="23" t="s">
        <v>829</v>
      </c>
      <c r="D611" s="53" t="s">
        <v>836</v>
      </c>
      <c r="E611" s="54" t="s">
        <v>988</v>
      </c>
      <c r="F611" s="43" t="s">
        <v>860</v>
      </c>
      <c r="G611" s="24" t="s">
        <v>901</v>
      </c>
      <c r="H611" s="43" t="s">
        <v>840</v>
      </c>
      <c r="I611" s="43" t="s">
        <v>834</v>
      </c>
      <c r="J611" s="54" t="s">
        <v>1427</v>
      </c>
    </row>
    <row r="612" ht="45" spans="1:10">
      <c r="A612" s="23"/>
      <c r="B612" s="23"/>
      <c r="C612" s="23" t="s">
        <v>842</v>
      </c>
      <c r="D612" s="53" t="s">
        <v>843</v>
      </c>
      <c r="E612" s="54" t="s">
        <v>925</v>
      </c>
      <c r="F612" s="43" t="s">
        <v>838</v>
      </c>
      <c r="G612" s="24" t="s">
        <v>862</v>
      </c>
      <c r="H612" s="43" t="s">
        <v>840</v>
      </c>
      <c r="I612" s="43" t="s">
        <v>834</v>
      </c>
      <c r="J612" s="54" t="s">
        <v>1513</v>
      </c>
    </row>
    <row r="613" ht="45" spans="1:10">
      <c r="A613" s="23"/>
      <c r="B613" s="23"/>
      <c r="C613" s="23" t="s">
        <v>847</v>
      </c>
      <c r="D613" s="53" t="s">
        <v>848</v>
      </c>
      <c r="E613" s="54" t="s">
        <v>1078</v>
      </c>
      <c r="F613" s="43" t="s">
        <v>838</v>
      </c>
      <c r="G613" s="24" t="s">
        <v>862</v>
      </c>
      <c r="H613" s="43" t="s">
        <v>840</v>
      </c>
      <c r="I613" s="43" t="s">
        <v>834</v>
      </c>
      <c r="J613" s="54" t="s">
        <v>1514</v>
      </c>
    </row>
    <row r="614" ht="67.5" spans="1:10">
      <c r="A614" s="25" t="s">
        <v>596</v>
      </c>
      <c r="B614" s="23" t="s">
        <v>1515</v>
      </c>
      <c r="C614" s="23"/>
      <c r="D614" s="23"/>
      <c r="E614" s="23"/>
      <c r="F614" s="23"/>
      <c r="G614" s="23"/>
      <c r="H614" s="23"/>
      <c r="I614" s="23"/>
      <c r="J614" s="23"/>
    </row>
    <row r="615" ht="22.5" spans="1:10">
      <c r="A615" s="23"/>
      <c r="B615" s="23"/>
      <c r="C615" s="23" t="s">
        <v>829</v>
      </c>
      <c r="D615" s="53" t="s">
        <v>830</v>
      </c>
      <c r="E615" s="54" t="s">
        <v>1481</v>
      </c>
      <c r="F615" s="43" t="s">
        <v>860</v>
      </c>
      <c r="G615" s="24" t="s">
        <v>1516</v>
      </c>
      <c r="H615" s="43" t="s">
        <v>856</v>
      </c>
      <c r="I615" s="43" t="s">
        <v>834</v>
      </c>
      <c r="J615" s="54" t="s">
        <v>1517</v>
      </c>
    </row>
    <row r="616" ht="33.75" spans="1:10">
      <c r="A616" s="23"/>
      <c r="B616" s="23"/>
      <c r="C616" s="23" t="s">
        <v>829</v>
      </c>
      <c r="D616" s="53" t="s">
        <v>877</v>
      </c>
      <c r="E616" s="54" t="s">
        <v>1518</v>
      </c>
      <c r="F616" s="43" t="s">
        <v>860</v>
      </c>
      <c r="G616" s="24" t="s">
        <v>901</v>
      </c>
      <c r="H616" s="43" t="s">
        <v>840</v>
      </c>
      <c r="I616" s="43" t="s">
        <v>834</v>
      </c>
      <c r="J616" s="54" t="s">
        <v>1519</v>
      </c>
    </row>
    <row r="617" ht="22.5" spans="1:10">
      <c r="A617" s="23"/>
      <c r="B617" s="23"/>
      <c r="C617" s="23" t="s">
        <v>829</v>
      </c>
      <c r="D617" s="53" t="s">
        <v>836</v>
      </c>
      <c r="E617" s="54" t="s">
        <v>1243</v>
      </c>
      <c r="F617" s="43" t="s">
        <v>860</v>
      </c>
      <c r="G617" s="24" t="s">
        <v>901</v>
      </c>
      <c r="H617" s="43" t="s">
        <v>840</v>
      </c>
      <c r="I617" s="43" t="s">
        <v>834</v>
      </c>
      <c r="J617" s="54" t="s">
        <v>1520</v>
      </c>
    </row>
    <row r="618" ht="45" spans="1:10">
      <c r="A618" s="23"/>
      <c r="B618" s="23"/>
      <c r="C618" s="23" t="s">
        <v>842</v>
      </c>
      <c r="D618" s="53" t="s">
        <v>843</v>
      </c>
      <c r="E618" s="54" t="s">
        <v>892</v>
      </c>
      <c r="F618" s="43" t="s">
        <v>860</v>
      </c>
      <c r="G618" s="24" t="s">
        <v>901</v>
      </c>
      <c r="H618" s="43" t="s">
        <v>840</v>
      </c>
      <c r="I618" s="43" t="s">
        <v>834</v>
      </c>
      <c r="J618" s="54" t="s">
        <v>883</v>
      </c>
    </row>
    <row r="619" ht="33.75" spans="1:10">
      <c r="A619" s="23"/>
      <c r="B619" s="23"/>
      <c r="C619" s="23" t="s">
        <v>847</v>
      </c>
      <c r="D619" s="53" t="s">
        <v>848</v>
      </c>
      <c r="E619" s="54" t="s">
        <v>1521</v>
      </c>
      <c r="F619" s="43" t="s">
        <v>838</v>
      </c>
      <c r="G619" s="24" t="s">
        <v>918</v>
      </c>
      <c r="H619" s="43" t="s">
        <v>840</v>
      </c>
      <c r="I619" s="43" t="s">
        <v>834</v>
      </c>
      <c r="J619" s="54" t="s">
        <v>1522</v>
      </c>
    </row>
    <row r="620" spans="1:10">
      <c r="A620" s="23" t="s">
        <v>85</v>
      </c>
      <c r="B620" s="23"/>
      <c r="C620" s="23"/>
      <c r="D620" s="23"/>
      <c r="E620" s="23"/>
      <c r="F620" s="23"/>
      <c r="G620" s="23"/>
      <c r="H620" s="23"/>
      <c r="I620" s="23"/>
      <c r="J620" s="23"/>
    </row>
    <row r="621" ht="33.75" spans="1:10">
      <c r="A621" s="25" t="s">
        <v>730</v>
      </c>
      <c r="B621" s="23" t="s">
        <v>1523</v>
      </c>
      <c r="C621" s="23"/>
      <c r="D621" s="23"/>
      <c r="E621" s="23"/>
      <c r="F621" s="23"/>
      <c r="G621" s="23"/>
      <c r="H621" s="23"/>
      <c r="I621" s="23"/>
      <c r="J621" s="23"/>
    </row>
    <row r="622" ht="45" spans="1:10">
      <c r="A622" s="23"/>
      <c r="B622" s="23"/>
      <c r="C622" s="23" t="s">
        <v>829</v>
      </c>
      <c r="D622" s="53" t="s">
        <v>830</v>
      </c>
      <c r="E622" s="54" t="s">
        <v>953</v>
      </c>
      <c r="F622" s="43" t="s">
        <v>860</v>
      </c>
      <c r="G622" s="24" t="s">
        <v>1524</v>
      </c>
      <c r="H622" s="43" t="s">
        <v>1525</v>
      </c>
      <c r="I622" s="43" t="s">
        <v>834</v>
      </c>
      <c r="J622" s="54" t="s">
        <v>1526</v>
      </c>
    </row>
    <row r="623" spans="1:10">
      <c r="A623" s="23"/>
      <c r="B623" s="23"/>
      <c r="C623" s="23" t="s">
        <v>829</v>
      </c>
      <c r="D623" s="53" t="s">
        <v>830</v>
      </c>
      <c r="E623" s="54" t="s">
        <v>984</v>
      </c>
      <c r="F623" s="43" t="s">
        <v>860</v>
      </c>
      <c r="G623" s="24" t="s">
        <v>1253</v>
      </c>
      <c r="H623" s="43" t="s">
        <v>875</v>
      </c>
      <c r="I623" s="43" t="s">
        <v>834</v>
      </c>
      <c r="J623" s="54" t="s">
        <v>1527</v>
      </c>
    </row>
    <row r="624" ht="45" spans="1:10">
      <c r="A624" s="23"/>
      <c r="B624" s="23"/>
      <c r="C624" s="23" t="s">
        <v>829</v>
      </c>
      <c r="D624" s="53" t="s">
        <v>877</v>
      </c>
      <c r="E624" s="54" t="s">
        <v>957</v>
      </c>
      <c r="F624" s="43" t="s">
        <v>860</v>
      </c>
      <c r="G624" s="24" t="s">
        <v>901</v>
      </c>
      <c r="H624" s="43" t="s">
        <v>840</v>
      </c>
      <c r="I624" s="43" t="s">
        <v>834</v>
      </c>
      <c r="J624" s="54" t="s">
        <v>1528</v>
      </c>
    </row>
    <row r="625" ht="22.5" spans="1:10">
      <c r="A625" s="23"/>
      <c r="B625" s="23"/>
      <c r="C625" s="23" t="s">
        <v>842</v>
      </c>
      <c r="D625" s="53" t="s">
        <v>843</v>
      </c>
      <c r="E625" s="54" t="s">
        <v>925</v>
      </c>
      <c r="F625" s="43" t="s">
        <v>838</v>
      </c>
      <c r="G625" s="24" t="s">
        <v>850</v>
      </c>
      <c r="H625" s="43" t="s">
        <v>840</v>
      </c>
      <c r="I625" s="43" t="s">
        <v>834</v>
      </c>
      <c r="J625" s="54" t="s">
        <v>1529</v>
      </c>
    </row>
    <row r="626" spans="1:10">
      <c r="A626" s="23"/>
      <c r="B626" s="23"/>
      <c r="C626" s="23" t="s">
        <v>847</v>
      </c>
      <c r="D626" s="53" t="s">
        <v>848</v>
      </c>
      <c r="E626" s="54" t="s">
        <v>967</v>
      </c>
      <c r="F626" s="43" t="s">
        <v>838</v>
      </c>
      <c r="G626" s="24" t="s">
        <v>850</v>
      </c>
      <c r="H626" s="43" t="s">
        <v>840</v>
      </c>
      <c r="I626" s="43" t="s">
        <v>834</v>
      </c>
      <c r="J626" s="54" t="s">
        <v>968</v>
      </c>
    </row>
    <row r="627" ht="33.75" spans="1:10">
      <c r="A627" s="25" t="s">
        <v>600</v>
      </c>
      <c r="B627" s="23" t="s">
        <v>1530</v>
      </c>
      <c r="C627" s="23"/>
      <c r="D627" s="23"/>
      <c r="E627" s="23"/>
      <c r="F627" s="23"/>
      <c r="G627" s="23"/>
      <c r="H627" s="23"/>
      <c r="I627" s="23"/>
      <c r="J627" s="23"/>
    </row>
    <row r="628" ht="22.5" spans="1:10">
      <c r="A628" s="23"/>
      <c r="B628" s="23"/>
      <c r="C628" s="23" t="s">
        <v>829</v>
      </c>
      <c r="D628" s="53" t="s">
        <v>830</v>
      </c>
      <c r="E628" s="54" t="s">
        <v>984</v>
      </c>
      <c r="F628" s="43" t="s">
        <v>860</v>
      </c>
      <c r="G628" s="24" t="s">
        <v>1531</v>
      </c>
      <c r="H628" s="43" t="s">
        <v>1096</v>
      </c>
      <c r="I628" s="43" t="s">
        <v>834</v>
      </c>
      <c r="J628" s="54" t="s">
        <v>963</v>
      </c>
    </row>
    <row r="629" ht="33.75" spans="1:10">
      <c r="A629" s="23"/>
      <c r="B629" s="23"/>
      <c r="C629" s="23" t="s">
        <v>829</v>
      </c>
      <c r="D629" s="53" t="s">
        <v>877</v>
      </c>
      <c r="E629" s="54" t="s">
        <v>922</v>
      </c>
      <c r="F629" s="43" t="s">
        <v>838</v>
      </c>
      <c r="G629" s="24" t="s">
        <v>918</v>
      </c>
      <c r="H629" s="43" t="s">
        <v>840</v>
      </c>
      <c r="I629" s="43" t="s">
        <v>834</v>
      </c>
      <c r="J629" s="54" t="s">
        <v>923</v>
      </c>
    </row>
    <row r="630" spans="1:10">
      <c r="A630" s="23"/>
      <c r="B630" s="23"/>
      <c r="C630" s="23" t="s">
        <v>842</v>
      </c>
      <c r="D630" s="53" t="s">
        <v>1048</v>
      </c>
      <c r="E630" s="54" t="s">
        <v>1532</v>
      </c>
      <c r="F630" s="43" t="s">
        <v>838</v>
      </c>
      <c r="G630" s="24" t="s">
        <v>1533</v>
      </c>
      <c r="H630" s="43" t="s">
        <v>856</v>
      </c>
      <c r="I630" s="43" t="s">
        <v>834</v>
      </c>
      <c r="J630" s="54" t="s">
        <v>1534</v>
      </c>
    </row>
    <row r="631" ht="33.75" spans="1:10">
      <c r="A631" s="23"/>
      <c r="B631" s="23"/>
      <c r="C631" s="23" t="s">
        <v>842</v>
      </c>
      <c r="D631" s="53" t="s">
        <v>843</v>
      </c>
      <c r="E631" s="54" t="s">
        <v>925</v>
      </c>
      <c r="F631" s="43" t="s">
        <v>838</v>
      </c>
      <c r="G631" s="24" t="s">
        <v>918</v>
      </c>
      <c r="H631" s="43" t="s">
        <v>840</v>
      </c>
      <c r="I631" s="43" t="s">
        <v>834</v>
      </c>
      <c r="J631" s="54" t="s">
        <v>926</v>
      </c>
    </row>
    <row r="632" spans="1:10">
      <c r="A632" s="23"/>
      <c r="B632" s="23"/>
      <c r="C632" s="23" t="s">
        <v>847</v>
      </c>
      <c r="D632" s="53" t="s">
        <v>848</v>
      </c>
      <c r="E632" s="54" t="s">
        <v>967</v>
      </c>
      <c r="F632" s="43" t="s">
        <v>838</v>
      </c>
      <c r="G632" s="24" t="s">
        <v>918</v>
      </c>
      <c r="H632" s="43" t="s">
        <v>840</v>
      </c>
      <c r="I632" s="43" t="s">
        <v>834</v>
      </c>
      <c r="J632" s="54" t="s">
        <v>968</v>
      </c>
    </row>
    <row r="633" ht="409.5" spans="1:10">
      <c r="A633" s="25" t="s">
        <v>594</v>
      </c>
      <c r="B633" s="23" t="s">
        <v>1535</v>
      </c>
      <c r="C633" s="23"/>
      <c r="D633" s="23"/>
      <c r="E633" s="23"/>
      <c r="F633" s="23"/>
      <c r="G633" s="23"/>
      <c r="H633" s="23"/>
      <c r="I633" s="23"/>
      <c r="J633" s="23"/>
    </row>
    <row r="634" ht="33.75" spans="1:10">
      <c r="A634" s="23"/>
      <c r="B634" s="23"/>
      <c r="C634" s="23" t="s">
        <v>829</v>
      </c>
      <c r="D634" s="53" t="s">
        <v>830</v>
      </c>
      <c r="E634" s="54" t="s">
        <v>1536</v>
      </c>
      <c r="F634" s="43" t="s">
        <v>860</v>
      </c>
      <c r="G634" s="24" t="s">
        <v>1537</v>
      </c>
      <c r="H634" s="43" t="s">
        <v>833</v>
      </c>
      <c r="I634" s="43" t="s">
        <v>834</v>
      </c>
      <c r="J634" s="54" t="s">
        <v>1538</v>
      </c>
    </row>
    <row r="635" ht="33.75" spans="1:10">
      <c r="A635" s="23"/>
      <c r="B635" s="23"/>
      <c r="C635" s="23" t="s">
        <v>829</v>
      </c>
      <c r="D635" s="53" t="s">
        <v>830</v>
      </c>
      <c r="E635" s="54" t="s">
        <v>1539</v>
      </c>
      <c r="F635" s="43" t="s">
        <v>860</v>
      </c>
      <c r="G635" s="24" t="s">
        <v>1540</v>
      </c>
      <c r="H635" s="43" t="s">
        <v>955</v>
      </c>
      <c r="I635" s="43" t="s">
        <v>834</v>
      </c>
      <c r="J635" s="54" t="s">
        <v>1541</v>
      </c>
    </row>
    <row r="636" ht="22.5" spans="1:10">
      <c r="A636" s="23"/>
      <c r="B636" s="23"/>
      <c r="C636" s="23" t="s">
        <v>829</v>
      </c>
      <c r="D636" s="53" t="s">
        <v>830</v>
      </c>
      <c r="E636" s="54" t="s">
        <v>1542</v>
      </c>
      <c r="F636" s="43" t="s">
        <v>860</v>
      </c>
      <c r="G636" s="24" t="s">
        <v>1533</v>
      </c>
      <c r="H636" s="43" t="s">
        <v>955</v>
      </c>
      <c r="I636" s="43" t="s">
        <v>834</v>
      </c>
      <c r="J636" s="54" t="s">
        <v>1543</v>
      </c>
    </row>
    <row r="637" ht="56.25" spans="1:10">
      <c r="A637" s="23"/>
      <c r="B637" s="23"/>
      <c r="C637" s="23" t="s">
        <v>829</v>
      </c>
      <c r="D637" s="53" t="s">
        <v>877</v>
      </c>
      <c r="E637" s="54" t="s">
        <v>1544</v>
      </c>
      <c r="F637" s="43" t="s">
        <v>838</v>
      </c>
      <c r="G637" s="24" t="s">
        <v>119</v>
      </c>
      <c r="H637" s="43" t="s">
        <v>840</v>
      </c>
      <c r="I637" s="43" t="s">
        <v>834</v>
      </c>
      <c r="J637" s="54" t="s">
        <v>1545</v>
      </c>
    </row>
    <row r="638" ht="56.25" spans="1:10">
      <c r="A638" s="23"/>
      <c r="B638" s="23"/>
      <c r="C638" s="23" t="s">
        <v>842</v>
      </c>
      <c r="D638" s="53" t="s">
        <v>843</v>
      </c>
      <c r="E638" s="54" t="s">
        <v>959</v>
      </c>
      <c r="F638" s="43" t="s">
        <v>838</v>
      </c>
      <c r="G638" s="24" t="s">
        <v>850</v>
      </c>
      <c r="H638" s="43" t="s">
        <v>840</v>
      </c>
      <c r="I638" s="43" t="s">
        <v>834</v>
      </c>
      <c r="J638" s="54" t="s">
        <v>1546</v>
      </c>
    </row>
    <row r="639" ht="33.75" spans="1:10">
      <c r="A639" s="23"/>
      <c r="B639" s="23"/>
      <c r="C639" s="23" t="s">
        <v>847</v>
      </c>
      <c r="D639" s="53" t="s">
        <v>848</v>
      </c>
      <c r="E639" s="54" t="s">
        <v>848</v>
      </c>
      <c r="F639" s="43" t="s">
        <v>838</v>
      </c>
      <c r="G639" s="24" t="s">
        <v>850</v>
      </c>
      <c r="H639" s="43" t="s">
        <v>840</v>
      </c>
      <c r="I639" s="43" t="s">
        <v>834</v>
      </c>
      <c r="J639" s="54" t="s">
        <v>1547</v>
      </c>
    </row>
    <row r="640" ht="409.5" spans="1:10">
      <c r="A640" s="25" t="s">
        <v>634</v>
      </c>
      <c r="B640" s="23" t="s">
        <v>1548</v>
      </c>
      <c r="C640" s="23"/>
      <c r="D640" s="23"/>
      <c r="E640" s="23"/>
      <c r="F640" s="23"/>
      <c r="G640" s="23"/>
      <c r="H640" s="23"/>
      <c r="I640" s="23"/>
      <c r="J640" s="23"/>
    </row>
    <row r="641" ht="45" spans="1:10">
      <c r="A641" s="23"/>
      <c r="B641" s="23"/>
      <c r="C641" s="23" t="s">
        <v>829</v>
      </c>
      <c r="D641" s="53" t="s">
        <v>830</v>
      </c>
      <c r="E641" s="54" t="s">
        <v>1549</v>
      </c>
      <c r="F641" s="43" t="s">
        <v>860</v>
      </c>
      <c r="G641" s="24" t="s">
        <v>1550</v>
      </c>
      <c r="H641" s="43" t="s">
        <v>833</v>
      </c>
      <c r="I641" s="43" t="s">
        <v>834</v>
      </c>
      <c r="J641" s="54" t="s">
        <v>1551</v>
      </c>
    </row>
    <row r="642" ht="22.5" spans="1:10">
      <c r="A642" s="23"/>
      <c r="B642" s="23"/>
      <c r="C642" s="23" t="s">
        <v>829</v>
      </c>
      <c r="D642" s="53" t="s">
        <v>830</v>
      </c>
      <c r="E642" s="54" t="s">
        <v>1552</v>
      </c>
      <c r="F642" s="43" t="s">
        <v>860</v>
      </c>
      <c r="G642" s="24" t="s">
        <v>50</v>
      </c>
      <c r="H642" s="43" t="s">
        <v>833</v>
      </c>
      <c r="I642" s="43" t="s">
        <v>834</v>
      </c>
      <c r="J642" s="54" t="s">
        <v>1553</v>
      </c>
    </row>
    <row r="643" ht="33.75" spans="1:10">
      <c r="A643" s="23"/>
      <c r="B643" s="23"/>
      <c r="C643" s="23" t="s">
        <v>829</v>
      </c>
      <c r="D643" s="53" t="s">
        <v>877</v>
      </c>
      <c r="E643" s="54" t="s">
        <v>1544</v>
      </c>
      <c r="F643" s="43" t="s">
        <v>838</v>
      </c>
      <c r="G643" s="24" t="s">
        <v>119</v>
      </c>
      <c r="H643" s="43" t="s">
        <v>840</v>
      </c>
      <c r="I643" s="43" t="s">
        <v>834</v>
      </c>
      <c r="J643" s="54" t="s">
        <v>1554</v>
      </c>
    </row>
    <row r="644" ht="45" spans="1:10">
      <c r="A644" s="23"/>
      <c r="B644" s="23"/>
      <c r="C644" s="23" t="s">
        <v>842</v>
      </c>
      <c r="D644" s="53" t="s">
        <v>843</v>
      </c>
      <c r="E644" s="54" t="s">
        <v>1555</v>
      </c>
      <c r="F644" s="43" t="s">
        <v>860</v>
      </c>
      <c r="G644" s="24" t="s">
        <v>901</v>
      </c>
      <c r="H644" s="43" t="s">
        <v>840</v>
      </c>
      <c r="I644" s="43" t="s">
        <v>834</v>
      </c>
      <c r="J644" s="54" t="s">
        <v>1556</v>
      </c>
    </row>
    <row r="645" ht="33.75" spans="1:10">
      <c r="A645" s="23"/>
      <c r="B645" s="23"/>
      <c r="C645" s="23" t="s">
        <v>847</v>
      </c>
      <c r="D645" s="53" t="s">
        <v>848</v>
      </c>
      <c r="E645" s="54" t="s">
        <v>848</v>
      </c>
      <c r="F645" s="43" t="s">
        <v>838</v>
      </c>
      <c r="G645" s="24" t="s">
        <v>918</v>
      </c>
      <c r="H645" s="43" t="s">
        <v>840</v>
      </c>
      <c r="I645" s="43" t="s">
        <v>834</v>
      </c>
      <c r="J645" s="54" t="s">
        <v>1557</v>
      </c>
    </row>
    <row r="646" ht="409.5" spans="1:10">
      <c r="A646" s="25" t="s">
        <v>581</v>
      </c>
      <c r="B646" s="23" t="s">
        <v>1558</v>
      </c>
      <c r="C646" s="23"/>
      <c r="D646" s="23"/>
      <c r="E646" s="23"/>
      <c r="F646" s="23"/>
      <c r="G646" s="23"/>
      <c r="H646" s="23"/>
      <c r="I646" s="23"/>
      <c r="J646" s="23"/>
    </row>
    <row r="647" ht="22.5" spans="1:10">
      <c r="A647" s="23"/>
      <c r="B647" s="23"/>
      <c r="C647" s="23" t="s">
        <v>829</v>
      </c>
      <c r="D647" s="53" t="s">
        <v>830</v>
      </c>
      <c r="E647" s="54" t="s">
        <v>984</v>
      </c>
      <c r="F647" s="43" t="s">
        <v>860</v>
      </c>
      <c r="G647" s="24" t="s">
        <v>1559</v>
      </c>
      <c r="H647" s="43" t="s">
        <v>1096</v>
      </c>
      <c r="I647" s="43" t="s">
        <v>834</v>
      </c>
      <c r="J647" s="54" t="s">
        <v>963</v>
      </c>
    </row>
    <row r="648" ht="33.75" spans="1:10">
      <c r="A648" s="23"/>
      <c r="B648" s="23"/>
      <c r="C648" s="23" t="s">
        <v>829</v>
      </c>
      <c r="D648" s="53" t="s">
        <v>830</v>
      </c>
      <c r="E648" s="54" t="s">
        <v>971</v>
      </c>
      <c r="F648" s="43" t="s">
        <v>838</v>
      </c>
      <c r="G648" s="24" t="s">
        <v>901</v>
      </c>
      <c r="H648" s="43" t="s">
        <v>972</v>
      </c>
      <c r="I648" s="43" t="s">
        <v>834</v>
      </c>
      <c r="J648" s="54" t="s">
        <v>973</v>
      </c>
    </row>
    <row r="649" ht="33.75" spans="1:10">
      <c r="A649" s="23"/>
      <c r="B649" s="23"/>
      <c r="C649" s="23" t="s">
        <v>829</v>
      </c>
      <c r="D649" s="53" t="s">
        <v>877</v>
      </c>
      <c r="E649" s="54" t="s">
        <v>922</v>
      </c>
      <c r="F649" s="43" t="s">
        <v>860</v>
      </c>
      <c r="G649" s="24" t="s">
        <v>918</v>
      </c>
      <c r="H649" s="43" t="s">
        <v>840</v>
      </c>
      <c r="I649" s="43" t="s">
        <v>834</v>
      </c>
      <c r="J649" s="54" t="s">
        <v>923</v>
      </c>
    </row>
    <row r="650" ht="22.5" spans="1:10">
      <c r="A650" s="23"/>
      <c r="B650" s="23"/>
      <c r="C650" s="23" t="s">
        <v>829</v>
      </c>
      <c r="D650" s="53" t="s">
        <v>877</v>
      </c>
      <c r="E650" s="54" t="s">
        <v>932</v>
      </c>
      <c r="F650" s="43" t="s">
        <v>838</v>
      </c>
      <c r="G650" s="24" t="s">
        <v>918</v>
      </c>
      <c r="H650" s="43" t="s">
        <v>840</v>
      </c>
      <c r="I650" s="43" t="s">
        <v>834</v>
      </c>
      <c r="J650" s="54" t="s">
        <v>974</v>
      </c>
    </row>
    <row r="651" ht="22.5" spans="1:10">
      <c r="A651" s="23"/>
      <c r="B651" s="23"/>
      <c r="C651" s="23" t="s">
        <v>842</v>
      </c>
      <c r="D651" s="53" t="s">
        <v>1048</v>
      </c>
      <c r="E651" s="54" t="s">
        <v>1560</v>
      </c>
      <c r="F651" s="43" t="s">
        <v>838</v>
      </c>
      <c r="G651" s="24" t="s">
        <v>918</v>
      </c>
      <c r="H651" s="43" t="s">
        <v>856</v>
      </c>
      <c r="I651" s="43" t="s">
        <v>834</v>
      </c>
      <c r="J651" s="54" t="s">
        <v>1561</v>
      </c>
    </row>
    <row r="652" spans="1:10">
      <c r="A652" s="23"/>
      <c r="B652" s="23"/>
      <c r="C652" s="23" t="s">
        <v>847</v>
      </c>
      <c r="D652" s="53" t="s">
        <v>848</v>
      </c>
      <c r="E652" s="54" t="s">
        <v>967</v>
      </c>
      <c r="F652" s="43" t="s">
        <v>838</v>
      </c>
      <c r="G652" s="24" t="s">
        <v>918</v>
      </c>
      <c r="H652" s="43" t="s">
        <v>840</v>
      </c>
      <c r="I652" s="43" t="s">
        <v>834</v>
      </c>
      <c r="J652" s="54" t="s">
        <v>968</v>
      </c>
    </row>
    <row r="653" ht="382.5" spans="1:10">
      <c r="A653" s="25" t="s">
        <v>632</v>
      </c>
      <c r="B653" s="23" t="s">
        <v>1562</v>
      </c>
      <c r="C653" s="23"/>
      <c r="D653" s="23"/>
      <c r="E653" s="23"/>
      <c r="F653" s="23"/>
      <c r="G653" s="23"/>
      <c r="H653" s="23"/>
      <c r="I653" s="23"/>
      <c r="J653" s="23"/>
    </row>
    <row r="654" ht="22.5" spans="1:10">
      <c r="A654" s="23"/>
      <c r="B654" s="23"/>
      <c r="C654" s="23" t="s">
        <v>829</v>
      </c>
      <c r="D654" s="53" t="s">
        <v>830</v>
      </c>
      <c r="E654" s="54" t="s">
        <v>859</v>
      </c>
      <c r="F654" s="43" t="s">
        <v>860</v>
      </c>
      <c r="G654" s="24" t="s">
        <v>1563</v>
      </c>
      <c r="H654" s="43" t="s">
        <v>833</v>
      </c>
      <c r="I654" s="43" t="s">
        <v>834</v>
      </c>
      <c r="J654" s="54" t="s">
        <v>1564</v>
      </c>
    </row>
    <row r="655" spans="1:10">
      <c r="A655" s="23"/>
      <c r="B655" s="23"/>
      <c r="C655" s="23" t="s">
        <v>829</v>
      </c>
      <c r="D655" s="53" t="s">
        <v>830</v>
      </c>
      <c r="E655" s="54" t="s">
        <v>953</v>
      </c>
      <c r="F655" s="43" t="s">
        <v>860</v>
      </c>
      <c r="G655" s="24" t="s">
        <v>1565</v>
      </c>
      <c r="H655" s="43" t="s">
        <v>856</v>
      </c>
      <c r="I655" s="43" t="s">
        <v>834</v>
      </c>
      <c r="J655" s="54" t="s">
        <v>1566</v>
      </c>
    </row>
    <row r="656" spans="1:10">
      <c r="A656" s="23"/>
      <c r="B656" s="23"/>
      <c r="C656" s="23" t="s">
        <v>829</v>
      </c>
      <c r="D656" s="53" t="s">
        <v>830</v>
      </c>
      <c r="E656" s="54" t="s">
        <v>1567</v>
      </c>
      <c r="F656" s="43" t="s">
        <v>860</v>
      </c>
      <c r="G656" s="24" t="s">
        <v>1568</v>
      </c>
      <c r="H656" s="43" t="s">
        <v>955</v>
      </c>
      <c r="I656" s="43" t="s">
        <v>834</v>
      </c>
      <c r="J656" s="54" t="s">
        <v>1569</v>
      </c>
    </row>
    <row r="657" ht="45" spans="1:10">
      <c r="A657" s="23"/>
      <c r="B657" s="23"/>
      <c r="C657" s="23" t="s">
        <v>842</v>
      </c>
      <c r="D657" s="53" t="s">
        <v>843</v>
      </c>
      <c r="E657" s="54" t="s">
        <v>1414</v>
      </c>
      <c r="F657" s="43" t="s">
        <v>860</v>
      </c>
      <c r="G657" s="24" t="s">
        <v>901</v>
      </c>
      <c r="H657" s="43" t="s">
        <v>840</v>
      </c>
      <c r="I657" s="43" t="s">
        <v>834</v>
      </c>
      <c r="J657" s="54" t="s">
        <v>1570</v>
      </c>
    </row>
    <row r="658" ht="45" spans="1:10">
      <c r="A658" s="23"/>
      <c r="B658" s="23"/>
      <c r="C658" s="23" t="s">
        <v>847</v>
      </c>
      <c r="D658" s="53" t="s">
        <v>848</v>
      </c>
      <c r="E658" s="54" t="s">
        <v>848</v>
      </c>
      <c r="F658" s="43" t="s">
        <v>838</v>
      </c>
      <c r="G658" s="24" t="s">
        <v>862</v>
      </c>
      <c r="H658" s="43" t="s">
        <v>840</v>
      </c>
      <c r="I658" s="43" t="s">
        <v>834</v>
      </c>
      <c r="J658" s="54" t="s">
        <v>1571</v>
      </c>
    </row>
    <row r="659" ht="409.5" spans="1:10">
      <c r="A659" s="25" t="s">
        <v>592</v>
      </c>
      <c r="B659" s="23" t="s">
        <v>1572</v>
      </c>
      <c r="C659" s="23"/>
      <c r="D659" s="23"/>
      <c r="E659" s="23"/>
      <c r="F659" s="23"/>
      <c r="G659" s="23"/>
      <c r="H659" s="23"/>
      <c r="I659" s="23"/>
      <c r="J659" s="23"/>
    </row>
    <row r="660" ht="33.75" spans="1:10">
      <c r="A660" s="23"/>
      <c r="B660" s="23"/>
      <c r="C660" s="23" t="s">
        <v>829</v>
      </c>
      <c r="D660" s="53" t="s">
        <v>830</v>
      </c>
      <c r="E660" s="54" t="s">
        <v>859</v>
      </c>
      <c r="F660" s="43" t="s">
        <v>860</v>
      </c>
      <c r="G660" s="24" t="s">
        <v>1573</v>
      </c>
      <c r="H660" s="43" t="s">
        <v>833</v>
      </c>
      <c r="I660" s="43" t="s">
        <v>834</v>
      </c>
      <c r="J660" s="54" t="s">
        <v>1574</v>
      </c>
    </row>
    <row r="661" spans="1:10">
      <c r="A661" s="23"/>
      <c r="B661" s="23"/>
      <c r="C661" s="23" t="s">
        <v>829</v>
      </c>
      <c r="D661" s="53" t="s">
        <v>877</v>
      </c>
      <c r="E661" s="54" t="s">
        <v>953</v>
      </c>
      <c r="F661" s="43" t="s">
        <v>860</v>
      </c>
      <c r="G661" s="24" t="s">
        <v>954</v>
      </c>
      <c r="H661" s="43" t="s">
        <v>955</v>
      </c>
      <c r="I661" s="43" t="s">
        <v>834</v>
      </c>
      <c r="J661" s="54" t="s">
        <v>956</v>
      </c>
    </row>
    <row r="662" ht="56.25" spans="1:10">
      <c r="A662" s="23"/>
      <c r="B662" s="23"/>
      <c r="C662" s="23" t="s">
        <v>842</v>
      </c>
      <c r="D662" s="53" t="s">
        <v>843</v>
      </c>
      <c r="E662" s="54" t="s">
        <v>957</v>
      </c>
      <c r="F662" s="43" t="s">
        <v>860</v>
      </c>
      <c r="G662" s="24" t="s">
        <v>901</v>
      </c>
      <c r="H662" s="43" t="s">
        <v>840</v>
      </c>
      <c r="I662" s="43" t="s">
        <v>834</v>
      </c>
      <c r="J662" s="54" t="s">
        <v>1575</v>
      </c>
    </row>
    <row r="663" ht="45" spans="1:10">
      <c r="A663" s="23"/>
      <c r="B663" s="23"/>
      <c r="C663" s="23" t="s">
        <v>842</v>
      </c>
      <c r="D663" s="53" t="s">
        <v>843</v>
      </c>
      <c r="E663" s="54" t="s">
        <v>959</v>
      </c>
      <c r="F663" s="43" t="s">
        <v>838</v>
      </c>
      <c r="G663" s="24" t="s">
        <v>850</v>
      </c>
      <c r="H663" s="43" t="s">
        <v>840</v>
      </c>
      <c r="I663" s="43" t="s">
        <v>834</v>
      </c>
      <c r="J663" s="54" t="s">
        <v>960</v>
      </c>
    </row>
    <row r="664" ht="33.75" spans="1:10">
      <c r="A664" s="23"/>
      <c r="B664" s="23"/>
      <c r="C664" s="23" t="s">
        <v>847</v>
      </c>
      <c r="D664" s="53" t="s">
        <v>848</v>
      </c>
      <c r="E664" s="54" t="s">
        <v>1060</v>
      </c>
      <c r="F664" s="43" t="s">
        <v>838</v>
      </c>
      <c r="G664" s="24" t="s">
        <v>850</v>
      </c>
      <c r="H664" s="43" t="s">
        <v>840</v>
      </c>
      <c r="I664" s="43" t="s">
        <v>834</v>
      </c>
      <c r="J664" s="54" t="s">
        <v>1576</v>
      </c>
    </row>
    <row r="665" ht="33.75" spans="1:10">
      <c r="A665" s="25" t="s">
        <v>576</v>
      </c>
      <c r="B665" s="23" t="s">
        <v>1577</v>
      </c>
      <c r="C665" s="23"/>
      <c r="D665" s="23"/>
      <c r="E665" s="23"/>
      <c r="F665" s="23"/>
      <c r="G665" s="23"/>
      <c r="H665" s="23"/>
      <c r="I665" s="23"/>
      <c r="J665" s="23"/>
    </row>
    <row r="666" ht="56.25" spans="1:10">
      <c r="A666" s="23"/>
      <c r="B666" s="23"/>
      <c r="C666" s="23" t="s">
        <v>829</v>
      </c>
      <c r="D666" s="53" t="s">
        <v>830</v>
      </c>
      <c r="E666" s="54" t="s">
        <v>991</v>
      </c>
      <c r="F666" s="43" t="s">
        <v>838</v>
      </c>
      <c r="G666" s="24" t="s">
        <v>862</v>
      </c>
      <c r="H666" s="43" t="s">
        <v>840</v>
      </c>
      <c r="I666" s="43" t="s">
        <v>834</v>
      </c>
      <c r="J666" s="54" t="s">
        <v>1578</v>
      </c>
    </row>
    <row r="667" ht="22.5" spans="1:10">
      <c r="A667" s="23"/>
      <c r="B667" s="23"/>
      <c r="C667" s="23" t="s">
        <v>829</v>
      </c>
      <c r="D667" s="53" t="s">
        <v>830</v>
      </c>
      <c r="E667" s="54" t="s">
        <v>1579</v>
      </c>
      <c r="F667" s="43" t="s">
        <v>838</v>
      </c>
      <c r="G667" s="24" t="s">
        <v>862</v>
      </c>
      <c r="H667" s="43" t="s">
        <v>840</v>
      </c>
      <c r="I667" s="43" t="s">
        <v>834</v>
      </c>
      <c r="J667" s="54" t="s">
        <v>1580</v>
      </c>
    </row>
    <row r="668" ht="33.75" spans="1:10">
      <c r="A668" s="23"/>
      <c r="B668" s="23"/>
      <c r="C668" s="23" t="s">
        <v>842</v>
      </c>
      <c r="D668" s="53" t="s">
        <v>1048</v>
      </c>
      <c r="E668" s="54" t="s">
        <v>1581</v>
      </c>
      <c r="F668" s="43" t="s">
        <v>838</v>
      </c>
      <c r="G668" s="24" t="s">
        <v>862</v>
      </c>
      <c r="H668" s="43" t="s">
        <v>840</v>
      </c>
      <c r="I668" s="43" t="s">
        <v>834</v>
      </c>
      <c r="J668" s="54" t="s">
        <v>1582</v>
      </c>
    </row>
    <row r="669" ht="56.25" spans="1:10">
      <c r="A669" s="23"/>
      <c r="B669" s="23"/>
      <c r="C669" s="23" t="s">
        <v>847</v>
      </c>
      <c r="D669" s="53" t="s">
        <v>848</v>
      </c>
      <c r="E669" s="54" t="s">
        <v>1278</v>
      </c>
      <c r="F669" s="43" t="s">
        <v>838</v>
      </c>
      <c r="G669" s="24" t="s">
        <v>850</v>
      </c>
      <c r="H669" s="43" t="s">
        <v>840</v>
      </c>
      <c r="I669" s="43" t="s">
        <v>834</v>
      </c>
      <c r="J669" s="54" t="s">
        <v>1583</v>
      </c>
    </row>
    <row r="670" ht="56.25" spans="1:10">
      <c r="A670" s="23"/>
      <c r="B670" s="23"/>
      <c r="C670" s="23" t="s">
        <v>847</v>
      </c>
      <c r="D670" s="53" t="s">
        <v>848</v>
      </c>
      <c r="E670" s="54" t="s">
        <v>1078</v>
      </c>
      <c r="F670" s="43" t="s">
        <v>838</v>
      </c>
      <c r="G670" s="24" t="s">
        <v>850</v>
      </c>
      <c r="H670" s="43" t="s">
        <v>840</v>
      </c>
      <c r="I670" s="43" t="s">
        <v>834</v>
      </c>
      <c r="J670" s="54" t="s">
        <v>1583</v>
      </c>
    </row>
    <row r="671" ht="409.5" spans="1:10">
      <c r="A671" s="25" t="s">
        <v>656</v>
      </c>
      <c r="B671" s="23" t="s">
        <v>1584</v>
      </c>
      <c r="C671" s="23"/>
      <c r="D671" s="23"/>
      <c r="E671" s="23"/>
      <c r="F671" s="23"/>
      <c r="G671" s="23"/>
      <c r="H671" s="23"/>
      <c r="I671" s="23"/>
      <c r="J671" s="23"/>
    </row>
    <row r="672" ht="22.5" spans="1:10">
      <c r="A672" s="23"/>
      <c r="B672" s="23"/>
      <c r="C672" s="23" t="s">
        <v>829</v>
      </c>
      <c r="D672" s="53" t="s">
        <v>877</v>
      </c>
      <c r="E672" s="54" t="s">
        <v>859</v>
      </c>
      <c r="F672" s="43" t="s">
        <v>838</v>
      </c>
      <c r="G672" s="24" t="s">
        <v>1550</v>
      </c>
      <c r="H672" s="43" t="s">
        <v>833</v>
      </c>
      <c r="I672" s="43" t="s">
        <v>834</v>
      </c>
      <c r="J672" s="54" t="s">
        <v>910</v>
      </c>
    </row>
    <row r="673" ht="33.75" spans="1:10">
      <c r="A673" s="23"/>
      <c r="B673" s="23"/>
      <c r="C673" s="23" t="s">
        <v>829</v>
      </c>
      <c r="D673" s="53" t="s">
        <v>836</v>
      </c>
      <c r="E673" s="54" t="s">
        <v>891</v>
      </c>
      <c r="F673" s="43" t="s">
        <v>838</v>
      </c>
      <c r="G673" s="24" t="s">
        <v>862</v>
      </c>
      <c r="H673" s="43" t="s">
        <v>840</v>
      </c>
      <c r="I673" s="43" t="s">
        <v>834</v>
      </c>
      <c r="J673" s="54" t="s">
        <v>1585</v>
      </c>
    </row>
    <row r="674" ht="33.75" spans="1:10">
      <c r="A674" s="23"/>
      <c r="B674" s="23"/>
      <c r="C674" s="23" t="s">
        <v>842</v>
      </c>
      <c r="D674" s="53" t="s">
        <v>843</v>
      </c>
      <c r="E674" s="54" t="s">
        <v>925</v>
      </c>
      <c r="F674" s="43" t="s">
        <v>838</v>
      </c>
      <c r="G674" s="24" t="s">
        <v>862</v>
      </c>
      <c r="H674" s="43" t="s">
        <v>840</v>
      </c>
      <c r="I674" s="43" t="s">
        <v>834</v>
      </c>
      <c r="J674" s="54" t="s">
        <v>926</v>
      </c>
    </row>
    <row r="675" spans="1:10">
      <c r="A675" s="23"/>
      <c r="B675" s="23"/>
      <c r="C675" s="23" t="s">
        <v>847</v>
      </c>
      <c r="D675" s="53" t="s">
        <v>848</v>
      </c>
      <c r="E675" s="54" t="s">
        <v>967</v>
      </c>
      <c r="F675" s="43" t="s">
        <v>838</v>
      </c>
      <c r="G675" s="24" t="s">
        <v>918</v>
      </c>
      <c r="H675" s="43" t="s">
        <v>840</v>
      </c>
      <c r="I675" s="43" t="s">
        <v>834</v>
      </c>
      <c r="J675" s="54" t="s">
        <v>968</v>
      </c>
    </row>
    <row r="676" ht="22.5" spans="1:10">
      <c r="A676" s="23"/>
      <c r="B676" s="23"/>
      <c r="C676" s="23" t="s">
        <v>852</v>
      </c>
      <c r="D676" s="53" t="s">
        <v>853</v>
      </c>
      <c r="E676" s="54" t="s">
        <v>853</v>
      </c>
      <c r="F676" s="43" t="s">
        <v>832</v>
      </c>
      <c r="G676" s="24" t="s">
        <v>870</v>
      </c>
      <c r="H676" s="43" t="s">
        <v>856</v>
      </c>
      <c r="I676" s="43" t="s">
        <v>834</v>
      </c>
      <c r="J676" s="54" t="s">
        <v>1586</v>
      </c>
    </row>
    <row r="677" spans="1:10">
      <c r="A677" s="23" t="s">
        <v>87</v>
      </c>
      <c r="B677" s="23"/>
      <c r="C677" s="23"/>
      <c r="D677" s="23"/>
      <c r="E677" s="23"/>
      <c r="F677" s="23"/>
      <c r="G677" s="23"/>
      <c r="H677" s="23"/>
      <c r="I677" s="23"/>
      <c r="J677" s="23"/>
    </row>
    <row r="678" ht="112.5" spans="1:10">
      <c r="A678" s="25" t="s">
        <v>596</v>
      </c>
      <c r="B678" s="23" t="s">
        <v>1587</v>
      </c>
      <c r="C678" s="23"/>
      <c r="D678" s="23"/>
      <c r="E678" s="23"/>
      <c r="F678" s="23"/>
      <c r="G678" s="23"/>
      <c r="H678" s="23"/>
      <c r="I678" s="23"/>
      <c r="J678" s="23"/>
    </row>
    <row r="679" spans="1:10">
      <c r="A679" s="23"/>
      <c r="B679" s="23"/>
      <c r="C679" s="23" t="s">
        <v>829</v>
      </c>
      <c r="D679" s="53" t="s">
        <v>830</v>
      </c>
      <c r="E679" s="54" t="s">
        <v>984</v>
      </c>
      <c r="F679" s="43" t="s">
        <v>860</v>
      </c>
      <c r="G679" s="24" t="s">
        <v>1009</v>
      </c>
      <c r="H679" s="43" t="s">
        <v>833</v>
      </c>
      <c r="I679" s="43" t="s">
        <v>834</v>
      </c>
      <c r="J679" s="54" t="s">
        <v>1588</v>
      </c>
    </row>
    <row r="680" ht="33.75" spans="1:10">
      <c r="A680" s="23"/>
      <c r="B680" s="23"/>
      <c r="C680" s="23" t="s">
        <v>829</v>
      </c>
      <c r="D680" s="53" t="s">
        <v>877</v>
      </c>
      <c r="E680" s="54" t="s">
        <v>922</v>
      </c>
      <c r="F680" s="43" t="s">
        <v>860</v>
      </c>
      <c r="G680" s="24" t="s">
        <v>901</v>
      </c>
      <c r="H680" s="43" t="s">
        <v>840</v>
      </c>
      <c r="I680" s="43" t="s">
        <v>834</v>
      </c>
      <c r="J680" s="54" t="s">
        <v>923</v>
      </c>
    </row>
    <row r="681" ht="45" spans="1:10">
      <c r="A681" s="23"/>
      <c r="B681" s="23"/>
      <c r="C681" s="23" t="s">
        <v>842</v>
      </c>
      <c r="D681" s="53" t="s">
        <v>843</v>
      </c>
      <c r="E681" s="54" t="s">
        <v>892</v>
      </c>
      <c r="F681" s="43" t="s">
        <v>838</v>
      </c>
      <c r="G681" s="24" t="s">
        <v>862</v>
      </c>
      <c r="H681" s="43" t="s">
        <v>840</v>
      </c>
      <c r="I681" s="43" t="s">
        <v>834</v>
      </c>
      <c r="J681" s="54" t="s">
        <v>883</v>
      </c>
    </row>
    <row r="682" ht="33.75" spans="1:10">
      <c r="A682" s="23"/>
      <c r="B682" s="23"/>
      <c r="C682" s="23" t="s">
        <v>847</v>
      </c>
      <c r="D682" s="53" t="s">
        <v>848</v>
      </c>
      <c r="E682" s="54" t="s">
        <v>1521</v>
      </c>
      <c r="F682" s="43" t="s">
        <v>838</v>
      </c>
      <c r="G682" s="24" t="s">
        <v>918</v>
      </c>
      <c r="H682" s="43" t="s">
        <v>840</v>
      </c>
      <c r="I682" s="43" t="s">
        <v>834</v>
      </c>
      <c r="J682" s="54" t="s">
        <v>1589</v>
      </c>
    </row>
    <row r="683" spans="1:10">
      <c r="A683" s="23"/>
      <c r="B683" s="23"/>
      <c r="C683" s="23" t="s">
        <v>852</v>
      </c>
      <c r="D683" s="53" t="s">
        <v>853</v>
      </c>
      <c r="E683" s="54" t="s">
        <v>1590</v>
      </c>
      <c r="F683" s="43" t="s">
        <v>832</v>
      </c>
      <c r="G683" s="24" t="s">
        <v>1591</v>
      </c>
      <c r="H683" s="43" t="s">
        <v>856</v>
      </c>
      <c r="I683" s="43" t="s">
        <v>834</v>
      </c>
      <c r="J683" s="54" t="s">
        <v>1592</v>
      </c>
    </row>
    <row r="684" ht="191.25" spans="1:10">
      <c r="A684" s="25" t="s">
        <v>594</v>
      </c>
      <c r="B684" s="23" t="s">
        <v>1593</v>
      </c>
      <c r="C684" s="23"/>
      <c r="D684" s="23"/>
      <c r="E684" s="23"/>
      <c r="F684" s="23"/>
      <c r="G684" s="23"/>
      <c r="H684" s="23"/>
      <c r="I684" s="23"/>
      <c r="J684" s="23"/>
    </row>
    <row r="685" ht="22.5" spans="1:10">
      <c r="A685" s="23"/>
      <c r="B685" s="23"/>
      <c r="C685" s="23" t="s">
        <v>829</v>
      </c>
      <c r="D685" s="53" t="s">
        <v>830</v>
      </c>
      <c r="E685" s="54" t="s">
        <v>1594</v>
      </c>
      <c r="F685" s="43" t="s">
        <v>860</v>
      </c>
      <c r="G685" s="24" t="s">
        <v>1595</v>
      </c>
      <c r="H685" s="43" t="s">
        <v>833</v>
      </c>
      <c r="I685" s="43" t="s">
        <v>834</v>
      </c>
      <c r="J685" s="54" t="s">
        <v>1596</v>
      </c>
    </row>
    <row r="686" ht="45" spans="1:10">
      <c r="A686" s="23"/>
      <c r="B686" s="23"/>
      <c r="C686" s="23" t="s">
        <v>829</v>
      </c>
      <c r="D686" s="53" t="s">
        <v>877</v>
      </c>
      <c r="E686" s="54" t="s">
        <v>1597</v>
      </c>
      <c r="F686" s="43" t="s">
        <v>838</v>
      </c>
      <c r="G686" s="24" t="s">
        <v>119</v>
      </c>
      <c r="H686" s="43" t="s">
        <v>840</v>
      </c>
      <c r="I686" s="43" t="s">
        <v>834</v>
      </c>
      <c r="J686" s="54" t="s">
        <v>1598</v>
      </c>
    </row>
    <row r="687" ht="45" spans="1:10">
      <c r="A687" s="23"/>
      <c r="B687" s="23"/>
      <c r="C687" s="23" t="s">
        <v>829</v>
      </c>
      <c r="D687" s="53" t="s">
        <v>836</v>
      </c>
      <c r="E687" s="54" t="s">
        <v>1243</v>
      </c>
      <c r="F687" s="43" t="s">
        <v>860</v>
      </c>
      <c r="G687" s="24" t="s">
        <v>901</v>
      </c>
      <c r="H687" s="43" t="s">
        <v>840</v>
      </c>
      <c r="I687" s="43" t="s">
        <v>834</v>
      </c>
      <c r="J687" s="54" t="s">
        <v>1599</v>
      </c>
    </row>
    <row r="688" ht="33.75" spans="1:10">
      <c r="A688" s="23"/>
      <c r="B688" s="23"/>
      <c r="C688" s="23" t="s">
        <v>842</v>
      </c>
      <c r="D688" s="53" t="s">
        <v>843</v>
      </c>
      <c r="E688" s="54" t="s">
        <v>1555</v>
      </c>
      <c r="F688" s="43" t="s">
        <v>860</v>
      </c>
      <c r="G688" s="24" t="s">
        <v>901</v>
      </c>
      <c r="H688" s="43" t="s">
        <v>840</v>
      </c>
      <c r="I688" s="43" t="s">
        <v>834</v>
      </c>
      <c r="J688" s="54" t="s">
        <v>1600</v>
      </c>
    </row>
    <row r="689" ht="33.75" spans="1:10">
      <c r="A689" s="23"/>
      <c r="B689" s="23"/>
      <c r="C689" s="23" t="s">
        <v>847</v>
      </c>
      <c r="D689" s="53" t="s">
        <v>848</v>
      </c>
      <c r="E689" s="54" t="s">
        <v>1601</v>
      </c>
      <c r="F689" s="43" t="s">
        <v>838</v>
      </c>
      <c r="G689" s="24" t="s">
        <v>918</v>
      </c>
      <c r="H689" s="43" t="s">
        <v>840</v>
      </c>
      <c r="I689" s="43" t="s">
        <v>834</v>
      </c>
      <c r="J689" s="54" t="s">
        <v>1602</v>
      </c>
    </row>
    <row r="690" ht="225" spans="1:10">
      <c r="A690" s="25" t="s">
        <v>632</v>
      </c>
      <c r="B690" s="23" t="s">
        <v>1603</v>
      </c>
      <c r="C690" s="23"/>
      <c r="D690" s="23"/>
      <c r="E690" s="23"/>
      <c r="F690" s="23"/>
      <c r="G690" s="23"/>
      <c r="H690" s="23"/>
      <c r="I690" s="23"/>
      <c r="J690" s="23"/>
    </row>
    <row r="691" ht="33.75" spans="1:10">
      <c r="A691" s="23"/>
      <c r="B691" s="23"/>
      <c r="C691" s="23" t="s">
        <v>829</v>
      </c>
      <c r="D691" s="53" t="s">
        <v>830</v>
      </c>
      <c r="E691" s="54" t="s">
        <v>1604</v>
      </c>
      <c r="F691" s="43" t="s">
        <v>860</v>
      </c>
      <c r="G691" s="24" t="s">
        <v>1605</v>
      </c>
      <c r="H691" s="43" t="s">
        <v>833</v>
      </c>
      <c r="I691" s="43" t="s">
        <v>834</v>
      </c>
      <c r="J691" s="54" t="s">
        <v>1606</v>
      </c>
    </row>
    <row r="692" ht="33.75" spans="1:10">
      <c r="A692" s="23"/>
      <c r="B692" s="23"/>
      <c r="C692" s="23" t="s">
        <v>829</v>
      </c>
      <c r="D692" s="53" t="s">
        <v>877</v>
      </c>
      <c r="E692" s="54" t="s">
        <v>1607</v>
      </c>
      <c r="F692" s="43" t="s">
        <v>838</v>
      </c>
      <c r="G692" s="24" t="s">
        <v>862</v>
      </c>
      <c r="H692" s="43" t="s">
        <v>840</v>
      </c>
      <c r="I692" s="43" t="s">
        <v>834</v>
      </c>
      <c r="J692" s="54" t="s">
        <v>1608</v>
      </c>
    </row>
    <row r="693" ht="45" spans="1:10">
      <c r="A693" s="23"/>
      <c r="B693" s="23"/>
      <c r="C693" s="23" t="s">
        <v>829</v>
      </c>
      <c r="D693" s="53" t="s">
        <v>836</v>
      </c>
      <c r="E693" s="54" t="s">
        <v>1243</v>
      </c>
      <c r="F693" s="43" t="s">
        <v>860</v>
      </c>
      <c r="G693" s="24" t="s">
        <v>901</v>
      </c>
      <c r="H693" s="43" t="s">
        <v>840</v>
      </c>
      <c r="I693" s="43" t="s">
        <v>834</v>
      </c>
      <c r="J693" s="54" t="s">
        <v>1609</v>
      </c>
    </row>
    <row r="694" ht="101.25" spans="1:10">
      <c r="A694" s="23"/>
      <c r="B694" s="23"/>
      <c r="C694" s="23" t="s">
        <v>842</v>
      </c>
      <c r="D694" s="53" t="s">
        <v>843</v>
      </c>
      <c r="E694" s="54" t="s">
        <v>1610</v>
      </c>
      <c r="F694" s="43" t="s">
        <v>860</v>
      </c>
      <c r="G694" s="24" t="s">
        <v>901</v>
      </c>
      <c r="H694" s="43" t="s">
        <v>840</v>
      </c>
      <c r="I694" s="43" t="s">
        <v>834</v>
      </c>
      <c r="J694" s="54" t="s">
        <v>1611</v>
      </c>
    </row>
    <row r="695" ht="33.75" spans="1:10">
      <c r="A695" s="23"/>
      <c r="B695" s="23"/>
      <c r="C695" s="23" t="s">
        <v>847</v>
      </c>
      <c r="D695" s="53" t="s">
        <v>848</v>
      </c>
      <c r="E695" s="54" t="s">
        <v>1601</v>
      </c>
      <c r="F695" s="43" t="s">
        <v>838</v>
      </c>
      <c r="G695" s="24" t="s">
        <v>918</v>
      </c>
      <c r="H695" s="43" t="s">
        <v>840</v>
      </c>
      <c r="I695" s="43" t="s">
        <v>834</v>
      </c>
      <c r="J695" s="54" t="s">
        <v>1612</v>
      </c>
    </row>
    <row r="696" ht="67.5" spans="1:10">
      <c r="A696" s="25" t="s">
        <v>576</v>
      </c>
      <c r="B696" s="23" t="s">
        <v>1613</v>
      </c>
      <c r="C696" s="23"/>
      <c r="D696" s="23"/>
      <c r="E696" s="23"/>
      <c r="F696" s="23"/>
      <c r="G696" s="23"/>
      <c r="H696" s="23"/>
      <c r="I696" s="23"/>
      <c r="J696" s="23"/>
    </row>
    <row r="697" ht="33.75" spans="1:10">
      <c r="A697" s="23"/>
      <c r="B697" s="23"/>
      <c r="C697" s="23" t="s">
        <v>829</v>
      </c>
      <c r="D697" s="53" t="s">
        <v>830</v>
      </c>
      <c r="E697" s="54" t="s">
        <v>873</v>
      </c>
      <c r="F697" s="43" t="s">
        <v>838</v>
      </c>
      <c r="G697" s="24" t="s">
        <v>1614</v>
      </c>
      <c r="H697" s="43" t="s">
        <v>875</v>
      </c>
      <c r="I697" s="43" t="s">
        <v>834</v>
      </c>
      <c r="J697" s="54" t="s">
        <v>1615</v>
      </c>
    </row>
    <row r="698" ht="45" spans="1:10">
      <c r="A698" s="23"/>
      <c r="B698" s="23"/>
      <c r="C698" s="23" t="s">
        <v>829</v>
      </c>
      <c r="D698" s="53" t="s">
        <v>877</v>
      </c>
      <c r="E698" s="54" t="s">
        <v>922</v>
      </c>
      <c r="F698" s="43" t="s">
        <v>860</v>
      </c>
      <c r="G698" s="24" t="s">
        <v>901</v>
      </c>
      <c r="H698" s="43" t="s">
        <v>840</v>
      </c>
      <c r="I698" s="43" t="s">
        <v>834</v>
      </c>
      <c r="J698" s="54" t="s">
        <v>1616</v>
      </c>
    </row>
    <row r="699" ht="22.5" spans="1:10">
      <c r="A699" s="23"/>
      <c r="B699" s="23"/>
      <c r="C699" s="23" t="s">
        <v>829</v>
      </c>
      <c r="D699" s="53" t="s">
        <v>836</v>
      </c>
      <c r="E699" s="54" t="s">
        <v>891</v>
      </c>
      <c r="F699" s="43" t="s">
        <v>838</v>
      </c>
      <c r="G699" s="24" t="s">
        <v>862</v>
      </c>
      <c r="H699" s="43" t="s">
        <v>840</v>
      </c>
      <c r="I699" s="43" t="s">
        <v>834</v>
      </c>
      <c r="J699" s="54" t="s">
        <v>881</v>
      </c>
    </row>
    <row r="700" ht="45" spans="1:10">
      <c r="A700" s="23"/>
      <c r="B700" s="23"/>
      <c r="C700" s="23" t="s">
        <v>842</v>
      </c>
      <c r="D700" s="53" t="s">
        <v>843</v>
      </c>
      <c r="E700" s="54" t="s">
        <v>892</v>
      </c>
      <c r="F700" s="43" t="s">
        <v>838</v>
      </c>
      <c r="G700" s="24" t="s">
        <v>862</v>
      </c>
      <c r="H700" s="43" t="s">
        <v>840</v>
      </c>
      <c r="I700" s="43" t="s">
        <v>834</v>
      </c>
      <c r="J700" s="54" t="s">
        <v>883</v>
      </c>
    </row>
    <row r="701" ht="33.75" spans="1:10">
      <c r="A701" s="23"/>
      <c r="B701" s="23"/>
      <c r="C701" s="23" t="s">
        <v>847</v>
      </c>
      <c r="D701" s="53" t="s">
        <v>848</v>
      </c>
      <c r="E701" s="54" t="s">
        <v>967</v>
      </c>
      <c r="F701" s="43" t="s">
        <v>838</v>
      </c>
      <c r="G701" s="24" t="s">
        <v>918</v>
      </c>
      <c r="H701" s="43" t="s">
        <v>840</v>
      </c>
      <c r="I701" s="43" t="s">
        <v>834</v>
      </c>
      <c r="J701" s="54" t="s">
        <v>1617</v>
      </c>
    </row>
    <row r="702" ht="157.5" spans="1:10">
      <c r="A702" s="25" t="s">
        <v>592</v>
      </c>
      <c r="B702" s="23" t="s">
        <v>1618</v>
      </c>
      <c r="C702" s="23"/>
      <c r="D702" s="23"/>
      <c r="E702" s="23"/>
      <c r="F702" s="23"/>
      <c r="G702" s="23"/>
      <c r="H702" s="23"/>
      <c r="I702" s="23"/>
      <c r="J702" s="23"/>
    </row>
    <row r="703" ht="33.75" spans="1:10">
      <c r="A703" s="23"/>
      <c r="B703" s="23"/>
      <c r="C703" s="23" t="s">
        <v>829</v>
      </c>
      <c r="D703" s="53" t="s">
        <v>830</v>
      </c>
      <c r="E703" s="54" t="s">
        <v>1619</v>
      </c>
      <c r="F703" s="43" t="s">
        <v>860</v>
      </c>
      <c r="G703" s="24" t="s">
        <v>1620</v>
      </c>
      <c r="H703" s="43" t="s">
        <v>833</v>
      </c>
      <c r="I703" s="43" t="s">
        <v>834</v>
      </c>
      <c r="J703" s="54" t="s">
        <v>1606</v>
      </c>
    </row>
    <row r="704" ht="33.75" spans="1:10">
      <c r="A704" s="23"/>
      <c r="B704" s="23"/>
      <c r="C704" s="23" t="s">
        <v>829</v>
      </c>
      <c r="D704" s="53" t="s">
        <v>877</v>
      </c>
      <c r="E704" s="54" t="s">
        <v>1621</v>
      </c>
      <c r="F704" s="43" t="s">
        <v>838</v>
      </c>
      <c r="G704" s="24" t="s">
        <v>862</v>
      </c>
      <c r="H704" s="43" t="s">
        <v>840</v>
      </c>
      <c r="I704" s="43" t="s">
        <v>834</v>
      </c>
      <c r="J704" s="54" t="s">
        <v>1622</v>
      </c>
    </row>
    <row r="705" ht="45" spans="1:10">
      <c r="A705" s="23"/>
      <c r="B705" s="23"/>
      <c r="C705" s="23" t="s">
        <v>829</v>
      </c>
      <c r="D705" s="53" t="s">
        <v>836</v>
      </c>
      <c r="E705" s="54" t="s">
        <v>1243</v>
      </c>
      <c r="F705" s="43" t="s">
        <v>860</v>
      </c>
      <c r="G705" s="24" t="s">
        <v>901</v>
      </c>
      <c r="H705" s="43" t="s">
        <v>840</v>
      </c>
      <c r="I705" s="43" t="s">
        <v>834</v>
      </c>
      <c r="J705" s="54" t="s">
        <v>1609</v>
      </c>
    </row>
    <row r="706" ht="101.25" spans="1:10">
      <c r="A706" s="23"/>
      <c r="B706" s="23"/>
      <c r="C706" s="23" t="s">
        <v>842</v>
      </c>
      <c r="D706" s="53" t="s">
        <v>843</v>
      </c>
      <c r="E706" s="54" t="s">
        <v>1623</v>
      </c>
      <c r="F706" s="43" t="s">
        <v>860</v>
      </c>
      <c r="G706" s="24" t="s">
        <v>901</v>
      </c>
      <c r="H706" s="43" t="s">
        <v>840</v>
      </c>
      <c r="I706" s="43" t="s">
        <v>834</v>
      </c>
      <c r="J706" s="54" t="s">
        <v>1624</v>
      </c>
    </row>
    <row r="707" ht="33.75" spans="1:10">
      <c r="A707" s="23"/>
      <c r="B707" s="23"/>
      <c r="C707" s="23" t="s">
        <v>847</v>
      </c>
      <c r="D707" s="53" t="s">
        <v>848</v>
      </c>
      <c r="E707" s="54" t="s">
        <v>1601</v>
      </c>
      <c r="F707" s="43" t="s">
        <v>838</v>
      </c>
      <c r="G707" s="24" t="s">
        <v>918</v>
      </c>
      <c r="H707" s="43" t="s">
        <v>840</v>
      </c>
      <c r="I707" s="43" t="s">
        <v>834</v>
      </c>
      <c r="J707" s="54" t="s">
        <v>1612</v>
      </c>
    </row>
    <row r="708" ht="146.25" spans="1:10">
      <c r="A708" s="25" t="s">
        <v>656</v>
      </c>
      <c r="B708" s="23" t="s">
        <v>1625</v>
      </c>
      <c r="C708" s="23"/>
      <c r="D708" s="23"/>
      <c r="E708" s="23"/>
      <c r="F708" s="23"/>
      <c r="G708" s="23"/>
      <c r="H708" s="23"/>
      <c r="I708" s="23"/>
      <c r="J708" s="23"/>
    </row>
    <row r="709" ht="33.75" spans="1:10">
      <c r="A709" s="23"/>
      <c r="B709" s="23"/>
      <c r="C709" s="23" t="s">
        <v>829</v>
      </c>
      <c r="D709" s="53" t="s">
        <v>830</v>
      </c>
      <c r="E709" s="54" t="s">
        <v>1626</v>
      </c>
      <c r="F709" s="43" t="s">
        <v>838</v>
      </c>
      <c r="G709" s="24" t="s">
        <v>1627</v>
      </c>
      <c r="H709" s="43" t="s">
        <v>833</v>
      </c>
      <c r="I709" s="43" t="s">
        <v>834</v>
      </c>
      <c r="J709" s="54" t="s">
        <v>1265</v>
      </c>
    </row>
    <row r="710" ht="33.75" spans="1:10">
      <c r="A710" s="23"/>
      <c r="B710" s="23"/>
      <c r="C710" s="23" t="s">
        <v>829</v>
      </c>
      <c r="D710" s="53" t="s">
        <v>836</v>
      </c>
      <c r="E710" s="54" t="s">
        <v>891</v>
      </c>
      <c r="F710" s="43" t="s">
        <v>838</v>
      </c>
      <c r="G710" s="24" t="s">
        <v>862</v>
      </c>
      <c r="H710" s="43" t="s">
        <v>840</v>
      </c>
      <c r="I710" s="43" t="s">
        <v>834</v>
      </c>
      <c r="J710" s="54" t="s">
        <v>1628</v>
      </c>
    </row>
    <row r="711" ht="56.25" spans="1:10">
      <c r="A711" s="23"/>
      <c r="B711" s="23"/>
      <c r="C711" s="23" t="s">
        <v>842</v>
      </c>
      <c r="D711" s="53" t="s">
        <v>843</v>
      </c>
      <c r="E711" s="54" t="s">
        <v>1629</v>
      </c>
      <c r="F711" s="43" t="s">
        <v>838</v>
      </c>
      <c r="G711" s="24" t="s">
        <v>862</v>
      </c>
      <c r="H711" s="43" t="s">
        <v>840</v>
      </c>
      <c r="I711" s="43" t="s">
        <v>834</v>
      </c>
      <c r="J711" s="54" t="s">
        <v>1630</v>
      </c>
    </row>
    <row r="712" ht="56.25" spans="1:10">
      <c r="A712" s="23"/>
      <c r="B712" s="23"/>
      <c r="C712" s="23" t="s">
        <v>847</v>
      </c>
      <c r="D712" s="53" t="s">
        <v>848</v>
      </c>
      <c r="E712" s="54" t="s">
        <v>1078</v>
      </c>
      <c r="F712" s="43" t="s">
        <v>838</v>
      </c>
      <c r="G712" s="24" t="s">
        <v>918</v>
      </c>
      <c r="H712" s="43" t="s">
        <v>840</v>
      </c>
      <c r="I712" s="43" t="s">
        <v>834</v>
      </c>
      <c r="J712" s="54" t="s">
        <v>1268</v>
      </c>
    </row>
    <row r="713" ht="33.75" spans="1:10">
      <c r="A713" s="23"/>
      <c r="B713" s="23"/>
      <c r="C713" s="23" t="s">
        <v>852</v>
      </c>
      <c r="D713" s="53" t="s">
        <v>853</v>
      </c>
      <c r="E713" s="54" t="s">
        <v>1631</v>
      </c>
      <c r="F713" s="43" t="s">
        <v>832</v>
      </c>
      <c r="G713" s="24" t="s">
        <v>870</v>
      </c>
      <c r="H713" s="43" t="s">
        <v>856</v>
      </c>
      <c r="I713" s="43" t="s">
        <v>834</v>
      </c>
      <c r="J713" s="54" t="s">
        <v>1632</v>
      </c>
    </row>
    <row r="714" ht="225" spans="1:10">
      <c r="A714" s="25" t="s">
        <v>634</v>
      </c>
      <c r="B714" s="23" t="s">
        <v>1633</v>
      </c>
      <c r="C714" s="23"/>
      <c r="D714" s="23"/>
      <c r="E714" s="23"/>
      <c r="F714" s="23"/>
      <c r="G714" s="23"/>
      <c r="H714" s="23"/>
      <c r="I714" s="23"/>
      <c r="J714" s="23"/>
    </row>
    <row r="715" ht="22.5" spans="1:10">
      <c r="A715" s="23"/>
      <c r="B715" s="23"/>
      <c r="C715" s="23" t="s">
        <v>829</v>
      </c>
      <c r="D715" s="53" t="s">
        <v>830</v>
      </c>
      <c r="E715" s="54" t="s">
        <v>1604</v>
      </c>
      <c r="F715" s="43" t="s">
        <v>860</v>
      </c>
      <c r="G715" s="24" t="s">
        <v>1634</v>
      </c>
      <c r="H715" s="43" t="s">
        <v>833</v>
      </c>
      <c r="I715" s="43" t="s">
        <v>834</v>
      </c>
      <c r="J715" s="54" t="s">
        <v>1635</v>
      </c>
    </row>
    <row r="716" ht="45" spans="1:10">
      <c r="A716" s="23"/>
      <c r="B716" s="23"/>
      <c r="C716" s="23" t="s">
        <v>829</v>
      </c>
      <c r="D716" s="53" t="s">
        <v>877</v>
      </c>
      <c r="E716" s="54" t="s">
        <v>1597</v>
      </c>
      <c r="F716" s="43" t="s">
        <v>838</v>
      </c>
      <c r="G716" s="24" t="s">
        <v>119</v>
      </c>
      <c r="H716" s="43" t="s">
        <v>840</v>
      </c>
      <c r="I716" s="43" t="s">
        <v>834</v>
      </c>
      <c r="J716" s="54" t="s">
        <v>1598</v>
      </c>
    </row>
    <row r="717" ht="45" spans="1:10">
      <c r="A717" s="23"/>
      <c r="B717" s="23"/>
      <c r="C717" s="23" t="s">
        <v>829</v>
      </c>
      <c r="D717" s="53" t="s">
        <v>836</v>
      </c>
      <c r="E717" s="54" t="s">
        <v>1243</v>
      </c>
      <c r="F717" s="43" t="s">
        <v>860</v>
      </c>
      <c r="G717" s="24" t="s">
        <v>901</v>
      </c>
      <c r="H717" s="43" t="s">
        <v>840</v>
      </c>
      <c r="I717" s="43" t="s">
        <v>834</v>
      </c>
      <c r="J717" s="54" t="s">
        <v>1599</v>
      </c>
    </row>
    <row r="718" ht="33.75" spans="1:10">
      <c r="A718" s="23"/>
      <c r="B718" s="23"/>
      <c r="C718" s="23" t="s">
        <v>842</v>
      </c>
      <c r="D718" s="53" t="s">
        <v>843</v>
      </c>
      <c r="E718" s="54" t="s">
        <v>1555</v>
      </c>
      <c r="F718" s="43" t="s">
        <v>860</v>
      </c>
      <c r="G718" s="24" t="s">
        <v>901</v>
      </c>
      <c r="H718" s="43" t="s">
        <v>840</v>
      </c>
      <c r="I718" s="43" t="s">
        <v>834</v>
      </c>
      <c r="J718" s="54" t="s">
        <v>1600</v>
      </c>
    </row>
    <row r="719" ht="33.75" spans="1:10">
      <c r="A719" s="23"/>
      <c r="B719" s="23"/>
      <c r="C719" s="23" t="s">
        <v>847</v>
      </c>
      <c r="D719" s="53" t="s">
        <v>848</v>
      </c>
      <c r="E719" s="54" t="s">
        <v>1636</v>
      </c>
      <c r="F719" s="43" t="s">
        <v>838</v>
      </c>
      <c r="G719" s="24" t="s">
        <v>918</v>
      </c>
      <c r="H719" s="43" t="s">
        <v>840</v>
      </c>
      <c r="I719" s="43" t="s">
        <v>834</v>
      </c>
      <c r="J719" s="54" t="s">
        <v>1557</v>
      </c>
    </row>
    <row r="720" ht="123.75" spans="1:10">
      <c r="A720" s="25" t="s">
        <v>600</v>
      </c>
      <c r="B720" s="23" t="s">
        <v>1637</v>
      </c>
      <c r="C720" s="23"/>
      <c r="D720" s="23"/>
      <c r="E720" s="23"/>
      <c r="F720" s="23"/>
      <c r="G720" s="23"/>
      <c r="H720" s="23"/>
      <c r="I720" s="23"/>
      <c r="J720" s="23"/>
    </row>
    <row r="721" ht="33.75" spans="1:10">
      <c r="A721" s="23"/>
      <c r="B721" s="23"/>
      <c r="C721" s="23" t="s">
        <v>829</v>
      </c>
      <c r="D721" s="53" t="s">
        <v>830</v>
      </c>
      <c r="E721" s="54" t="s">
        <v>859</v>
      </c>
      <c r="F721" s="43" t="s">
        <v>838</v>
      </c>
      <c r="G721" s="24" t="s">
        <v>1638</v>
      </c>
      <c r="H721" s="43" t="s">
        <v>833</v>
      </c>
      <c r="I721" s="43" t="s">
        <v>834</v>
      </c>
      <c r="J721" s="54" t="s">
        <v>1265</v>
      </c>
    </row>
    <row r="722" ht="45" spans="1:10">
      <c r="A722" s="23"/>
      <c r="B722" s="23"/>
      <c r="C722" s="23" t="s">
        <v>829</v>
      </c>
      <c r="D722" s="53" t="s">
        <v>877</v>
      </c>
      <c r="E722" s="54" t="s">
        <v>922</v>
      </c>
      <c r="F722" s="43" t="s">
        <v>860</v>
      </c>
      <c r="G722" s="24" t="s">
        <v>901</v>
      </c>
      <c r="H722" s="43" t="s">
        <v>840</v>
      </c>
      <c r="I722" s="43" t="s">
        <v>834</v>
      </c>
      <c r="J722" s="54" t="s">
        <v>1616</v>
      </c>
    </row>
    <row r="723" ht="33.75" spans="1:10">
      <c r="A723" s="23"/>
      <c r="B723" s="23"/>
      <c r="C723" s="23" t="s">
        <v>829</v>
      </c>
      <c r="D723" s="53" t="s">
        <v>836</v>
      </c>
      <c r="E723" s="54" t="s">
        <v>891</v>
      </c>
      <c r="F723" s="43" t="s">
        <v>838</v>
      </c>
      <c r="G723" s="24" t="s">
        <v>862</v>
      </c>
      <c r="H723" s="43" t="s">
        <v>840</v>
      </c>
      <c r="I723" s="43" t="s">
        <v>834</v>
      </c>
      <c r="J723" s="54" t="s">
        <v>1628</v>
      </c>
    </row>
    <row r="724" ht="56.25" spans="1:10">
      <c r="A724" s="23"/>
      <c r="B724" s="23"/>
      <c r="C724" s="23" t="s">
        <v>842</v>
      </c>
      <c r="D724" s="53" t="s">
        <v>843</v>
      </c>
      <c r="E724" s="54" t="s">
        <v>892</v>
      </c>
      <c r="F724" s="43" t="s">
        <v>838</v>
      </c>
      <c r="G724" s="24" t="s">
        <v>862</v>
      </c>
      <c r="H724" s="43" t="s">
        <v>840</v>
      </c>
      <c r="I724" s="43" t="s">
        <v>834</v>
      </c>
      <c r="J724" s="54" t="s">
        <v>1639</v>
      </c>
    </row>
    <row r="725" ht="45" spans="1:10">
      <c r="A725" s="23"/>
      <c r="B725" s="23"/>
      <c r="C725" s="23" t="s">
        <v>847</v>
      </c>
      <c r="D725" s="53" t="s">
        <v>848</v>
      </c>
      <c r="E725" s="54" t="s">
        <v>967</v>
      </c>
      <c r="F725" s="43" t="s">
        <v>838</v>
      </c>
      <c r="G725" s="24" t="s">
        <v>918</v>
      </c>
      <c r="H725" s="43" t="s">
        <v>840</v>
      </c>
      <c r="I725" s="43" t="s">
        <v>834</v>
      </c>
      <c r="J725" s="54" t="s">
        <v>1640</v>
      </c>
    </row>
    <row r="726" ht="157.5" spans="1:10">
      <c r="A726" s="25" t="s">
        <v>581</v>
      </c>
      <c r="B726" s="23" t="s">
        <v>1641</v>
      </c>
      <c r="C726" s="23"/>
      <c r="D726" s="23"/>
      <c r="E726" s="23"/>
      <c r="F726" s="23"/>
      <c r="G726" s="23"/>
      <c r="H726" s="23"/>
      <c r="I726" s="23"/>
      <c r="J726" s="23"/>
    </row>
    <row r="727" ht="22.5" spans="1:10">
      <c r="A727" s="23"/>
      <c r="B727" s="23"/>
      <c r="C727" s="23" t="s">
        <v>829</v>
      </c>
      <c r="D727" s="53" t="s">
        <v>830</v>
      </c>
      <c r="E727" s="54" t="s">
        <v>859</v>
      </c>
      <c r="F727" s="43" t="s">
        <v>838</v>
      </c>
      <c r="G727" s="24" t="s">
        <v>1642</v>
      </c>
      <c r="H727" s="43" t="s">
        <v>833</v>
      </c>
      <c r="I727" s="43" t="s">
        <v>834</v>
      </c>
      <c r="J727" s="54" t="s">
        <v>1643</v>
      </c>
    </row>
    <row r="728" ht="56.25" spans="1:10">
      <c r="A728" s="23"/>
      <c r="B728" s="23"/>
      <c r="C728" s="23" t="s">
        <v>829</v>
      </c>
      <c r="D728" s="53" t="s">
        <v>836</v>
      </c>
      <c r="E728" s="54" t="s">
        <v>1243</v>
      </c>
      <c r="F728" s="43" t="s">
        <v>860</v>
      </c>
      <c r="G728" s="24" t="s">
        <v>901</v>
      </c>
      <c r="H728" s="43" t="s">
        <v>840</v>
      </c>
      <c r="I728" s="43" t="s">
        <v>834</v>
      </c>
      <c r="J728" s="54" t="s">
        <v>1644</v>
      </c>
    </row>
    <row r="729" ht="45" spans="1:10">
      <c r="A729" s="23"/>
      <c r="B729" s="23"/>
      <c r="C729" s="23" t="s">
        <v>842</v>
      </c>
      <c r="D729" s="53" t="s">
        <v>843</v>
      </c>
      <c r="E729" s="54" t="s">
        <v>1555</v>
      </c>
      <c r="F729" s="43" t="s">
        <v>860</v>
      </c>
      <c r="G729" s="24" t="s">
        <v>901</v>
      </c>
      <c r="H729" s="43" t="s">
        <v>840</v>
      </c>
      <c r="I729" s="43" t="s">
        <v>834</v>
      </c>
      <c r="J729" s="54" t="s">
        <v>1556</v>
      </c>
    </row>
    <row r="730" ht="45" spans="1:10">
      <c r="A730" s="23"/>
      <c r="B730" s="23"/>
      <c r="C730" s="23" t="s">
        <v>847</v>
      </c>
      <c r="D730" s="53" t="s">
        <v>848</v>
      </c>
      <c r="E730" s="54" t="s">
        <v>1601</v>
      </c>
      <c r="F730" s="43" t="s">
        <v>838</v>
      </c>
      <c r="G730" s="24" t="s">
        <v>918</v>
      </c>
      <c r="H730" s="43" t="s">
        <v>840</v>
      </c>
      <c r="I730" s="43" t="s">
        <v>834</v>
      </c>
      <c r="J730" s="54" t="s">
        <v>1645</v>
      </c>
    </row>
    <row r="731" spans="1:10">
      <c r="A731" s="23"/>
      <c r="B731" s="23"/>
      <c r="C731" s="23" t="s">
        <v>852</v>
      </c>
      <c r="D731" s="53" t="s">
        <v>853</v>
      </c>
      <c r="E731" s="54" t="s">
        <v>1631</v>
      </c>
      <c r="F731" s="43" t="s">
        <v>832</v>
      </c>
      <c r="G731" s="24" t="s">
        <v>1646</v>
      </c>
      <c r="H731" s="43" t="s">
        <v>856</v>
      </c>
      <c r="I731" s="43" t="s">
        <v>834</v>
      </c>
      <c r="J731" s="54" t="s">
        <v>1647</v>
      </c>
    </row>
    <row r="732" spans="1:10">
      <c r="A732" s="23" t="s">
        <v>89</v>
      </c>
      <c r="B732" s="23"/>
      <c r="C732" s="23"/>
      <c r="D732" s="23"/>
      <c r="E732" s="23"/>
      <c r="F732" s="23"/>
      <c r="G732" s="23"/>
      <c r="H732" s="23"/>
      <c r="I732" s="23"/>
      <c r="J732" s="23"/>
    </row>
    <row r="733" ht="146.25" spans="1:10">
      <c r="A733" s="25" t="s">
        <v>592</v>
      </c>
      <c r="B733" s="23" t="s">
        <v>1648</v>
      </c>
      <c r="C733" s="23"/>
      <c r="D733" s="23"/>
      <c r="E733" s="23"/>
      <c r="F733" s="23"/>
      <c r="G733" s="23"/>
      <c r="H733" s="23"/>
      <c r="I733" s="23"/>
      <c r="J733" s="23"/>
    </row>
    <row r="734" ht="45" spans="1:10">
      <c r="A734" s="23"/>
      <c r="B734" s="23"/>
      <c r="C734" s="23" t="s">
        <v>829</v>
      </c>
      <c r="D734" s="53" t="s">
        <v>830</v>
      </c>
      <c r="E734" s="54" t="s">
        <v>1425</v>
      </c>
      <c r="F734" s="43" t="s">
        <v>860</v>
      </c>
      <c r="G734" s="24" t="s">
        <v>901</v>
      </c>
      <c r="H734" s="43" t="s">
        <v>840</v>
      </c>
      <c r="I734" s="43" t="s">
        <v>834</v>
      </c>
      <c r="J734" s="54" t="s">
        <v>1649</v>
      </c>
    </row>
    <row r="735" ht="33.75" spans="1:10">
      <c r="A735" s="23"/>
      <c r="B735" s="23"/>
      <c r="C735" s="23" t="s">
        <v>829</v>
      </c>
      <c r="D735" s="53" t="s">
        <v>877</v>
      </c>
      <c r="E735" s="54" t="s">
        <v>988</v>
      </c>
      <c r="F735" s="43" t="s">
        <v>860</v>
      </c>
      <c r="G735" s="24" t="s">
        <v>901</v>
      </c>
      <c r="H735" s="43" t="s">
        <v>840</v>
      </c>
      <c r="I735" s="43" t="s">
        <v>834</v>
      </c>
      <c r="J735" s="54" t="s">
        <v>1650</v>
      </c>
    </row>
    <row r="736" ht="33.75" spans="1:10">
      <c r="A736" s="23"/>
      <c r="B736" s="23"/>
      <c r="C736" s="23" t="s">
        <v>829</v>
      </c>
      <c r="D736" s="53" t="s">
        <v>836</v>
      </c>
      <c r="E736" s="54" t="s">
        <v>1243</v>
      </c>
      <c r="F736" s="43" t="s">
        <v>860</v>
      </c>
      <c r="G736" s="24" t="s">
        <v>901</v>
      </c>
      <c r="H736" s="43" t="s">
        <v>840</v>
      </c>
      <c r="I736" s="43" t="s">
        <v>834</v>
      </c>
      <c r="J736" s="54" t="s">
        <v>1651</v>
      </c>
    </row>
    <row r="737" ht="45" spans="1:10">
      <c r="A737" s="23"/>
      <c r="B737" s="23"/>
      <c r="C737" s="23" t="s">
        <v>842</v>
      </c>
      <c r="D737" s="53" t="s">
        <v>843</v>
      </c>
      <c r="E737" s="54" t="s">
        <v>1652</v>
      </c>
      <c r="F737" s="43" t="s">
        <v>838</v>
      </c>
      <c r="G737" s="24" t="s">
        <v>918</v>
      </c>
      <c r="H737" s="43" t="s">
        <v>840</v>
      </c>
      <c r="I737" s="43" t="s">
        <v>834</v>
      </c>
      <c r="J737" s="54" t="s">
        <v>1653</v>
      </c>
    </row>
    <row r="738" ht="33.75" spans="1:10">
      <c r="A738" s="23"/>
      <c r="B738" s="23"/>
      <c r="C738" s="23" t="s">
        <v>847</v>
      </c>
      <c r="D738" s="53" t="s">
        <v>848</v>
      </c>
      <c r="E738" s="54" t="s">
        <v>1302</v>
      </c>
      <c r="F738" s="43" t="s">
        <v>838</v>
      </c>
      <c r="G738" s="24" t="s">
        <v>918</v>
      </c>
      <c r="H738" s="43" t="s">
        <v>840</v>
      </c>
      <c r="I738" s="43" t="s">
        <v>834</v>
      </c>
      <c r="J738" s="54" t="s">
        <v>1654</v>
      </c>
    </row>
    <row r="739" ht="45" spans="1:10">
      <c r="A739" s="25" t="s">
        <v>576</v>
      </c>
      <c r="B739" s="23" t="s">
        <v>1655</v>
      </c>
      <c r="C739" s="23"/>
      <c r="D739" s="23"/>
      <c r="E739" s="23"/>
      <c r="F739" s="23"/>
      <c r="G739" s="23"/>
      <c r="H739" s="23"/>
      <c r="I739" s="23"/>
      <c r="J739" s="23"/>
    </row>
    <row r="740" ht="22.5" spans="1:10">
      <c r="A740" s="23"/>
      <c r="B740" s="23"/>
      <c r="C740" s="23" t="s">
        <v>829</v>
      </c>
      <c r="D740" s="53" t="s">
        <v>830</v>
      </c>
      <c r="E740" s="54" t="s">
        <v>891</v>
      </c>
      <c r="F740" s="43" t="s">
        <v>860</v>
      </c>
      <c r="G740" s="24" t="s">
        <v>901</v>
      </c>
      <c r="H740" s="43" t="s">
        <v>840</v>
      </c>
      <c r="I740" s="43" t="s">
        <v>834</v>
      </c>
      <c r="J740" s="54" t="s">
        <v>1656</v>
      </c>
    </row>
    <row r="741" ht="33.75" spans="1:10">
      <c r="A741" s="23"/>
      <c r="B741" s="23"/>
      <c r="C741" s="23" t="s">
        <v>829</v>
      </c>
      <c r="D741" s="53" t="s">
        <v>877</v>
      </c>
      <c r="E741" s="54" t="s">
        <v>889</v>
      </c>
      <c r="F741" s="43" t="s">
        <v>860</v>
      </c>
      <c r="G741" s="24" t="s">
        <v>901</v>
      </c>
      <c r="H741" s="43" t="s">
        <v>840</v>
      </c>
      <c r="I741" s="43" t="s">
        <v>834</v>
      </c>
      <c r="J741" s="54" t="s">
        <v>1657</v>
      </c>
    </row>
    <row r="742" ht="33.75" spans="1:10">
      <c r="A742" s="23"/>
      <c r="B742" s="23"/>
      <c r="C742" s="23" t="s">
        <v>829</v>
      </c>
      <c r="D742" s="53" t="s">
        <v>836</v>
      </c>
      <c r="E742" s="54" t="s">
        <v>1411</v>
      </c>
      <c r="F742" s="43" t="s">
        <v>860</v>
      </c>
      <c r="G742" s="24" t="s">
        <v>901</v>
      </c>
      <c r="H742" s="43" t="s">
        <v>840</v>
      </c>
      <c r="I742" s="43" t="s">
        <v>834</v>
      </c>
      <c r="J742" s="54" t="s">
        <v>1658</v>
      </c>
    </row>
    <row r="743" spans="1:10">
      <c r="A743" s="23"/>
      <c r="B743" s="23"/>
      <c r="C743" s="23" t="s">
        <v>842</v>
      </c>
      <c r="D743" s="53" t="s">
        <v>843</v>
      </c>
      <c r="E743" s="54" t="s">
        <v>1659</v>
      </c>
      <c r="F743" s="43" t="s">
        <v>860</v>
      </c>
      <c r="G743" s="24" t="s">
        <v>1660</v>
      </c>
      <c r="H743" s="43"/>
      <c r="I743" s="43" t="s">
        <v>1076</v>
      </c>
      <c r="J743" s="54" t="s">
        <v>1661</v>
      </c>
    </row>
    <row r="744" ht="22.5" spans="1:10">
      <c r="A744" s="23"/>
      <c r="B744" s="23"/>
      <c r="C744" s="23" t="s">
        <v>847</v>
      </c>
      <c r="D744" s="53" t="s">
        <v>848</v>
      </c>
      <c r="E744" s="54" t="s">
        <v>1220</v>
      </c>
      <c r="F744" s="43" t="s">
        <v>838</v>
      </c>
      <c r="G744" s="24" t="s">
        <v>918</v>
      </c>
      <c r="H744" s="43" t="s">
        <v>840</v>
      </c>
      <c r="I744" s="43" t="s">
        <v>834</v>
      </c>
      <c r="J744" s="54" t="s">
        <v>1662</v>
      </c>
    </row>
    <row r="745" ht="168.75" spans="1:10">
      <c r="A745" s="25" t="s">
        <v>581</v>
      </c>
      <c r="B745" s="23" t="s">
        <v>1663</v>
      </c>
      <c r="C745" s="23"/>
      <c r="D745" s="23"/>
      <c r="E745" s="23"/>
      <c r="F745" s="23"/>
      <c r="G745" s="23"/>
      <c r="H745" s="23"/>
      <c r="I745" s="23"/>
      <c r="J745" s="23"/>
    </row>
    <row r="746" ht="33.75" spans="1:10">
      <c r="A746" s="23"/>
      <c r="B746" s="23"/>
      <c r="C746" s="23" t="s">
        <v>829</v>
      </c>
      <c r="D746" s="53" t="s">
        <v>830</v>
      </c>
      <c r="E746" s="54" t="s">
        <v>1664</v>
      </c>
      <c r="F746" s="43" t="s">
        <v>860</v>
      </c>
      <c r="G746" s="24" t="s">
        <v>901</v>
      </c>
      <c r="H746" s="43" t="s">
        <v>840</v>
      </c>
      <c r="I746" s="43" t="s">
        <v>834</v>
      </c>
      <c r="J746" s="54" t="s">
        <v>1665</v>
      </c>
    </row>
    <row r="747" ht="33.75" spans="1:10">
      <c r="A747" s="23"/>
      <c r="B747" s="23"/>
      <c r="C747" s="23" t="s">
        <v>829</v>
      </c>
      <c r="D747" s="53" t="s">
        <v>877</v>
      </c>
      <c r="E747" s="54" t="s">
        <v>988</v>
      </c>
      <c r="F747" s="43" t="s">
        <v>860</v>
      </c>
      <c r="G747" s="24" t="s">
        <v>901</v>
      </c>
      <c r="H747" s="43" t="s">
        <v>840</v>
      </c>
      <c r="I747" s="43" t="s">
        <v>834</v>
      </c>
      <c r="J747" s="54" t="s">
        <v>1666</v>
      </c>
    </row>
    <row r="748" ht="22.5" spans="1:10">
      <c r="A748" s="23"/>
      <c r="B748" s="23"/>
      <c r="C748" s="23" t="s">
        <v>829</v>
      </c>
      <c r="D748" s="53" t="s">
        <v>836</v>
      </c>
      <c r="E748" s="54" t="s">
        <v>891</v>
      </c>
      <c r="F748" s="43" t="s">
        <v>860</v>
      </c>
      <c r="G748" s="24" t="s">
        <v>901</v>
      </c>
      <c r="H748" s="43" t="s">
        <v>840</v>
      </c>
      <c r="I748" s="43" t="s">
        <v>834</v>
      </c>
      <c r="J748" s="54" t="s">
        <v>1667</v>
      </c>
    </row>
    <row r="749" ht="45" spans="1:10">
      <c r="A749" s="23"/>
      <c r="B749" s="23"/>
      <c r="C749" s="23" t="s">
        <v>842</v>
      </c>
      <c r="D749" s="53" t="s">
        <v>843</v>
      </c>
      <c r="E749" s="54" t="s">
        <v>1668</v>
      </c>
      <c r="F749" s="43" t="s">
        <v>838</v>
      </c>
      <c r="G749" s="24" t="s">
        <v>918</v>
      </c>
      <c r="H749" s="43" t="s">
        <v>840</v>
      </c>
      <c r="I749" s="43" t="s">
        <v>834</v>
      </c>
      <c r="J749" s="54" t="s">
        <v>1669</v>
      </c>
    </row>
    <row r="750" ht="45" spans="1:10">
      <c r="A750" s="23"/>
      <c r="B750" s="23"/>
      <c r="C750" s="23" t="s">
        <v>847</v>
      </c>
      <c r="D750" s="53" t="s">
        <v>848</v>
      </c>
      <c r="E750" s="54" t="s">
        <v>1670</v>
      </c>
      <c r="F750" s="43" t="s">
        <v>838</v>
      </c>
      <c r="G750" s="24" t="s">
        <v>918</v>
      </c>
      <c r="H750" s="43" t="s">
        <v>840</v>
      </c>
      <c r="I750" s="43" t="s">
        <v>834</v>
      </c>
      <c r="J750" s="54" t="s">
        <v>1671</v>
      </c>
    </row>
    <row r="751" ht="180" spans="1:10">
      <c r="A751" s="25" t="s">
        <v>634</v>
      </c>
      <c r="B751" s="23" t="s">
        <v>1672</v>
      </c>
      <c r="C751" s="23"/>
      <c r="D751" s="23"/>
      <c r="E751" s="23"/>
      <c r="F751" s="23"/>
      <c r="G751" s="23"/>
      <c r="H751" s="23"/>
      <c r="I751" s="23"/>
      <c r="J751" s="23"/>
    </row>
    <row r="752" ht="33.75" spans="1:10">
      <c r="A752" s="23"/>
      <c r="B752" s="23"/>
      <c r="C752" s="23" t="s">
        <v>829</v>
      </c>
      <c r="D752" s="53" t="s">
        <v>830</v>
      </c>
      <c r="E752" s="54" t="s">
        <v>1019</v>
      </c>
      <c r="F752" s="43" t="s">
        <v>860</v>
      </c>
      <c r="G752" s="24" t="s">
        <v>901</v>
      </c>
      <c r="H752" s="43" t="s">
        <v>840</v>
      </c>
      <c r="I752" s="43" t="s">
        <v>834</v>
      </c>
      <c r="J752" s="54" t="s">
        <v>1673</v>
      </c>
    </row>
    <row r="753" ht="67.5" spans="1:10">
      <c r="A753" s="23"/>
      <c r="B753" s="23"/>
      <c r="C753" s="23" t="s">
        <v>829</v>
      </c>
      <c r="D753" s="53" t="s">
        <v>877</v>
      </c>
      <c r="E753" s="54" t="s">
        <v>988</v>
      </c>
      <c r="F753" s="43" t="s">
        <v>860</v>
      </c>
      <c r="G753" s="24" t="s">
        <v>901</v>
      </c>
      <c r="H753" s="43" t="s">
        <v>840</v>
      </c>
      <c r="I753" s="43" t="s">
        <v>834</v>
      </c>
      <c r="J753" s="54" t="s">
        <v>1674</v>
      </c>
    </row>
    <row r="754" ht="33.75" spans="1:10">
      <c r="A754" s="23"/>
      <c r="B754" s="23"/>
      <c r="C754" s="23" t="s">
        <v>829</v>
      </c>
      <c r="D754" s="53" t="s">
        <v>836</v>
      </c>
      <c r="E754" s="54" t="s">
        <v>924</v>
      </c>
      <c r="F754" s="43" t="s">
        <v>860</v>
      </c>
      <c r="G754" s="24" t="s">
        <v>901</v>
      </c>
      <c r="H754" s="43" t="s">
        <v>840</v>
      </c>
      <c r="I754" s="43" t="s">
        <v>834</v>
      </c>
      <c r="J754" s="54" t="s">
        <v>1651</v>
      </c>
    </row>
    <row r="755" ht="33.75" spans="1:10">
      <c r="A755" s="23"/>
      <c r="B755" s="23"/>
      <c r="C755" s="23" t="s">
        <v>842</v>
      </c>
      <c r="D755" s="53" t="s">
        <v>843</v>
      </c>
      <c r="E755" s="54" t="s">
        <v>1184</v>
      </c>
      <c r="F755" s="43" t="s">
        <v>838</v>
      </c>
      <c r="G755" s="24" t="s">
        <v>862</v>
      </c>
      <c r="H755" s="43" t="s">
        <v>840</v>
      </c>
      <c r="I755" s="43" t="s">
        <v>834</v>
      </c>
      <c r="J755" s="54" t="s">
        <v>1675</v>
      </c>
    </row>
    <row r="756" ht="33.75" spans="1:10">
      <c r="A756" s="23"/>
      <c r="B756" s="23"/>
      <c r="C756" s="23" t="s">
        <v>847</v>
      </c>
      <c r="D756" s="53" t="s">
        <v>848</v>
      </c>
      <c r="E756" s="54" t="s">
        <v>1220</v>
      </c>
      <c r="F756" s="43" t="s">
        <v>838</v>
      </c>
      <c r="G756" s="24" t="s">
        <v>918</v>
      </c>
      <c r="H756" s="43" t="s">
        <v>840</v>
      </c>
      <c r="I756" s="43" t="s">
        <v>834</v>
      </c>
      <c r="J756" s="54" t="s">
        <v>1676</v>
      </c>
    </row>
    <row r="757" ht="22.5" spans="1:10">
      <c r="A757" s="25" t="s">
        <v>600</v>
      </c>
      <c r="B757" s="23" t="s">
        <v>1677</v>
      </c>
      <c r="C757" s="23"/>
      <c r="D757" s="23"/>
      <c r="E757" s="23"/>
      <c r="F757" s="23"/>
      <c r="G757" s="23"/>
      <c r="H757" s="23"/>
      <c r="I757" s="23"/>
      <c r="J757" s="23"/>
    </row>
    <row r="758" ht="22.5" spans="1:10">
      <c r="A758" s="23"/>
      <c r="B758" s="23"/>
      <c r="C758" s="23" t="s">
        <v>829</v>
      </c>
      <c r="D758" s="53" t="s">
        <v>830</v>
      </c>
      <c r="E758" s="54" t="s">
        <v>1003</v>
      </c>
      <c r="F758" s="43" t="s">
        <v>860</v>
      </c>
      <c r="G758" s="24" t="s">
        <v>50</v>
      </c>
      <c r="H758" s="43" t="s">
        <v>875</v>
      </c>
      <c r="I758" s="43" t="s">
        <v>834</v>
      </c>
      <c r="J758" s="54" t="s">
        <v>1678</v>
      </c>
    </row>
    <row r="759" ht="22.5" spans="1:10">
      <c r="A759" s="23"/>
      <c r="B759" s="23"/>
      <c r="C759" s="23" t="s">
        <v>829</v>
      </c>
      <c r="D759" s="53" t="s">
        <v>877</v>
      </c>
      <c r="E759" s="54" t="s">
        <v>889</v>
      </c>
      <c r="F759" s="43" t="s">
        <v>860</v>
      </c>
      <c r="G759" s="24" t="s">
        <v>901</v>
      </c>
      <c r="H759" s="43" t="s">
        <v>840</v>
      </c>
      <c r="I759" s="43" t="s">
        <v>834</v>
      </c>
      <c r="J759" s="54" t="s">
        <v>1679</v>
      </c>
    </row>
    <row r="760" ht="22.5" spans="1:10">
      <c r="A760" s="23"/>
      <c r="B760" s="23"/>
      <c r="C760" s="23" t="s">
        <v>829</v>
      </c>
      <c r="D760" s="53" t="s">
        <v>836</v>
      </c>
      <c r="E760" s="54" t="s">
        <v>1411</v>
      </c>
      <c r="F760" s="43" t="s">
        <v>860</v>
      </c>
      <c r="G760" s="24" t="s">
        <v>901</v>
      </c>
      <c r="H760" s="43" t="s">
        <v>840</v>
      </c>
      <c r="I760" s="43" t="s">
        <v>834</v>
      </c>
      <c r="J760" s="54" t="s">
        <v>1680</v>
      </c>
    </row>
    <row r="761" spans="1:10">
      <c r="A761" s="23"/>
      <c r="B761" s="23"/>
      <c r="C761" s="23" t="s">
        <v>842</v>
      </c>
      <c r="D761" s="53" t="s">
        <v>843</v>
      </c>
      <c r="E761" s="54" t="s">
        <v>1659</v>
      </c>
      <c r="F761" s="43" t="s">
        <v>860</v>
      </c>
      <c r="G761" s="24" t="s">
        <v>1660</v>
      </c>
      <c r="H761" s="43"/>
      <c r="I761" s="43" t="s">
        <v>1076</v>
      </c>
      <c r="J761" s="54" t="s">
        <v>1661</v>
      </c>
    </row>
    <row r="762" ht="33.75" spans="1:10">
      <c r="A762" s="23"/>
      <c r="B762" s="23"/>
      <c r="C762" s="23" t="s">
        <v>847</v>
      </c>
      <c r="D762" s="53" t="s">
        <v>848</v>
      </c>
      <c r="E762" s="54" t="s">
        <v>1220</v>
      </c>
      <c r="F762" s="43" t="s">
        <v>838</v>
      </c>
      <c r="G762" s="24" t="s">
        <v>862</v>
      </c>
      <c r="H762" s="43" t="s">
        <v>840</v>
      </c>
      <c r="I762" s="43" t="s">
        <v>834</v>
      </c>
      <c r="J762" s="54" t="s">
        <v>1654</v>
      </c>
    </row>
    <row r="763" ht="191.25" spans="1:10">
      <c r="A763" s="25" t="s">
        <v>594</v>
      </c>
      <c r="B763" s="23" t="s">
        <v>1681</v>
      </c>
      <c r="C763" s="23"/>
      <c r="D763" s="23"/>
      <c r="E763" s="23"/>
      <c r="F763" s="23"/>
      <c r="G763" s="23"/>
      <c r="H763" s="23"/>
      <c r="I763" s="23"/>
      <c r="J763" s="23"/>
    </row>
    <row r="764" ht="33.75" spans="1:10">
      <c r="A764" s="23"/>
      <c r="B764" s="23"/>
      <c r="C764" s="23" t="s">
        <v>829</v>
      </c>
      <c r="D764" s="53" t="s">
        <v>830</v>
      </c>
      <c r="E764" s="54" t="s">
        <v>1490</v>
      </c>
      <c r="F764" s="43" t="s">
        <v>860</v>
      </c>
      <c r="G764" s="24" t="s">
        <v>901</v>
      </c>
      <c r="H764" s="43" t="s">
        <v>840</v>
      </c>
      <c r="I764" s="43" t="s">
        <v>834</v>
      </c>
      <c r="J764" s="54" t="s">
        <v>1682</v>
      </c>
    </row>
    <row r="765" ht="78.75" spans="1:10">
      <c r="A765" s="23"/>
      <c r="B765" s="23"/>
      <c r="C765" s="23" t="s">
        <v>829</v>
      </c>
      <c r="D765" s="53" t="s">
        <v>877</v>
      </c>
      <c r="E765" s="54" t="s">
        <v>1683</v>
      </c>
      <c r="F765" s="43" t="s">
        <v>860</v>
      </c>
      <c r="G765" s="24" t="s">
        <v>901</v>
      </c>
      <c r="H765" s="43" t="s">
        <v>840</v>
      </c>
      <c r="I765" s="43" t="s">
        <v>834</v>
      </c>
      <c r="J765" s="54" t="s">
        <v>1684</v>
      </c>
    </row>
    <row r="766" ht="22.5" spans="1:10">
      <c r="A766" s="23"/>
      <c r="B766" s="23"/>
      <c r="C766" s="23" t="s">
        <v>829</v>
      </c>
      <c r="D766" s="53" t="s">
        <v>836</v>
      </c>
      <c r="E766" s="54" t="s">
        <v>891</v>
      </c>
      <c r="F766" s="43" t="s">
        <v>860</v>
      </c>
      <c r="G766" s="24" t="s">
        <v>901</v>
      </c>
      <c r="H766" s="43" t="s">
        <v>840</v>
      </c>
      <c r="I766" s="43" t="s">
        <v>834</v>
      </c>
      <c r="J766" s="54" t="s">
        <v>1667</v>
      </c>
    </row>
    <row r="767" ht="45" spans="1:10">
      <c r="A767" s="23"/>
      <c r="B767" s="23"/>
      <c r="C767" s="23" t="s">
        <v>842</v>
      </c>
      <c r="D767" s="53" t="s">
        <v>843</v>
      </c>
      <c r="E767" s="54" t="s">
        <v>1668</v>
      </c>
      <c r="F767" s="43" t="s">
        <v>838</v>
      </c>
      <c r="G767" s="24" t="s">
        <v>918</v>
      </c>
      <c r="H767" s="43" t="s">
        <v>840</v>
      </c>
      <c r="I767" s="43" t="s">
        <v>834</v>
      </c>
      <c r="J767" s="54" t="s">
        <v>1669</v>
      </c>
    </row>
    <row r="768" ht="45" spans="1:10">
      <c r="A768" s="23"/>
      <c r="B768" s="23"/>
      <c r="C768" s="23" t="s">
        <v>847</v>
      </c>
      <c r="D768" s="53" t="s">
        <v>848</v>
      </c>
      <c r="E768" s="54" t="s">
        <v>1278</v>
      </c>
      <c r="F768" s="43" t="s">
        <v>838</v>
      </c>
      <c r="G768" s="24" t="s">
        <v>918</v>
      </c>
      <c r="H768" s="43" t="s">
        <v>840</v>
      </c>
      <c r="I768" s="43" t="s">
        <v>834</v>
      </c>
      <c r="J768" s="54" t="s">
        <v>1671</v>
      </c>
    </row>
    <row r="769" ht="202.5" spans="1:10">
      <c r="A769" s="25" t="s">
        <v>656</v>
      </c>
      <c r="B769" s="23" t="s">
        <v>1685</v>
      </c>
      <c r="C769" s="23"/>
      <c r="D769" s="23"/>
      <c r="E769" s="23"/>
      <c r="F769" s="23"/>
      <c r="G769" s="23"/>
      <c r="H769" s="23"/>
      <c r="I769" s="23"/>
      <c r="J769" s="23"/>
    </row>
    <row r="770" ht="22.5" spans="1:10">
      <c r="A770" s="23"/>
      <c r="B770" s="23"/>
      <c r="C770" s="23" t="s">
        <v>829</v>
      </c>
      <c r="D770" s="53" t="s">
        <v>830</v>
      </c>
      <c r="E770" s="54" t="s">
        <v>1664</v>
      </c>
      <c r="F770" s="43" t="s">
        <v>860</v>
      </c>
      <c r="G770" s="24" t="s">
        <v>901</v>
      </c>
      <c r="H770" s="43" t="s">
        <v>840</v>
      </c>
      <c r="I770" s="43" t="s">
        <v>834</v>
      </c>
      <c r="J770" s="54" t="s">
        <v>1686</v>
      </c>
    </row>
    <row r="771" spans="1:10">
      <c r="A771" s="23"/>
      <c r="B771" s="23"/>
      <c r="C771" s="23" t="s">
        <v>829</v>
      </c>
      <c r="D771" s="53" t="s">
        <v>877</v>
      </c>
      <c r="E771" s="54" t="s">
        <v>953</v>
      </c>
      <c r="F771" s="43" t="s">
        <v>860</v>
      </c>
      <c r="G771" s="24" t="s">
        <v>870</v>
      </c>
      <c r="H771" s="43" t="s">
        <v>856</v>
      </c>
      <c r="I771" s="43" t="s">
        <v>834</v>
      </c>
      <c r="J771" s="54" t="s">
        <v>1687</v>
      </c>
    </row>
    <row r="772" ht="22.5" spans="1:10">
      <c r="A772" s="23"/>
      <c r="B772" s="23"/>
      <c r="C772" s="23" t="s">
        <v>829</v>
      </c>
      <c r="D772" s="53" t="s">
        <v>836</v>
      </c>
      <c r="E772" s="54" t="s">
        <v>891</v>
      </c>
      <c r="F772" s="43" t="s">
        <v>838</v>
      </c>
      <c r="G772" s="24" t="s">
        <v>862</v>
      </c>
      <c r="H772" s="43" t="s">
        <v>840</v>
      </c>
      <c r="I772" s="43" t="s">
        <v>834</v>
      </c>
      <c r="J772" s="54" t="s">
        <v>1688</v>
      </c>
    </row>
    <row r="773" ht="33.75" spans="1:10">
      <c r="A773" s="23"/>
      <c r="B773" s="23"/>
      <c r="C773" s="23" t="s">
        <v>842</v>
      </c>
      <c r="D773" s="53" t="s">
        <v>843</v>
      </c>
      <c r="E773" s="54" t="s">
        <v>1059</v>
      </c>
      <c r="F773" s="43" t="s">
        <v>838</v>
      </c>
      <c r="G773" s="24" t="s">
        <v>862</v>
      </c>
      <c r="H773" s="43" t="s">
        <v>840</v>
      </c>
      <c r="I773" s="43" t="s">
        <v>834</v>
      </c>
      <c r="J773" s="54" t="s">
        <v>936</v>
      </c>
    </row>
    <row r="774" ht="45" spans="1:10">
      <c r="A774" s="23"/>
      <c r="B774" s="23"/>
      <c r="C774" s="23" t="s">
        <v>847</v>
      </c>
      <c r="D774" s="53" t="s">
        <v>848</v>
      </c>
      <c r="E774" s="54" t="s">
        <v>1060</v>
      </c>
      <c r="F774" s="43" t="s">
        <v>838</v>
      </c>
      <c r="G774" s="24" t="s">
        <v>862</v>
      </c>
      <c r="H774" s="43" t="s">
        <v>840</v>
      </c>
      <c r="I774" s="43" t="s">
        <v>834</v>
      </c>
      <c r="J774" s="54" t="s">
        <v>919</v>
      </c>
    </row>
    <row r="775" ht="168.75" spans="1:10">
      <c r="A775" s="25" t="s">
        <v>632</v>
      </c>
      <c r="B775" s="23" t="s">
        <v>1689</v>
      </c>
      <c r="C775" s="23"/>
      <c r="D775" s="23"/>
      <c r="E775" s="23"/>
      <c r="F775" s="23"/>
      <c r="G775" s="23"/>
      <c r="H775" s="23"/>
      <c r="I775" s="23"/>
      <c r="J775" s="23"/>
    </row>
    <row r="776" ht="56.25" spans="1:10">
      <c r="A776" s="23"/>
      <c r="B776" s="23"/>
      <c r="C776" s="23" t="s">
        <v>829</v>
      </c>
      <c r="D776" s="53" t="s">
        <v>830</v>
      </c>
      <c r="E776" s="54" t="s">
        <v>1425</v>
      </c>
      <c r="F776" s="43" t="s">
        <v>860</v>
      </c>
      <c r="G776" s="24" t="s">
        <v>901</v>
      </c>
      <c r="H776" s="43" t="s">
        <v>840</v>
      </c>
      <c r="I776" s="43" t="s">
        <v>834</v>
      </c>
      <c r="J776" s="54" t="s">
        <v>1690</v>
      </c>
    </row>
    <row r="777" ht="45" spans="1:10">
      <c r="A777" s="23"/>
      <c r="B777" s="23"/>
      <c r="C777" s="23" t="s">
        <v>829</v>
      </c>
      <c r="D777" s="53" t="s">
        <v>877</v>
      </c>
      <c r="E777" s="54" t="s">
        <v>988</v>
      </c>
      <c r="F777" s="43" t="s">
        <v>860</v>
      </c>
      <c r="G777" s="24" t="s">
        <v>901</v>
      </c>
      <c r="H777" s="43" t="s">
        <v>840</v>
      </c>
      <c r="I777" s="43" t="s">
        <v>834</v>
      </c>
      <c r="J777" s="54" t="s">
        <v>1691</v>
      </c>
    </row>
    <row r="778" ht="22.5" spans="1:10">
      <c r="A778" s="23"/>
      <c r="B778" s="23"/>
      <c r="C778" s="23" t="s">
        <v>829</v>
      </c>
      <c r="D778" s="53" t="s">
        <v>836</v>
      </c>
      <c r="E778" s="54" t="s">
        <v>924</v>
      </c>
      <c r="F778" s="43" t="s">
        <v>860</v>
      </c>
      <c r="G778" s="24" t="s">
        <v>901</v>
      </c>
      <c r="H778" s="43" t="s">
        <v>840</v>
      </c>
      <c r="I778" s="43" t="s">
        <v>834</v>
      </c>
      <c r="J778" s="54" t="s">
        <v>1667</v>
      </c>
    </row>
    <row r="779" ht="56.25" spans="1:10">
      <c r="A779" s="23"/>
      <c r="B779" s="23"/>
      <c r="C779" s="23" t="s">
        <v>842</v>
      </c>
      <c r="D779" s="53" t="s">
        <v>843</v>
      </c>
      <c r="E779" s="54" t="s">
        <v>1215</v>
      </c>
      <c r="F779" s="43" t="s">
        <v>838</v>
      </c>
      <c r="G779" s="24" t="s">
        <v>1396</v>
      </c>
      <c r="H779" s="43" t="s">
        <v>840</v>
      </c>
      <c r="I779" s="43" t="s">
        <v>834</v>
      </c>
      <c r="J779" s="54" t="s">
        <v>1692</v>
      </c>
    </row>
    <row r="780" ht="33.75" spans="1:10">
      <c r="A780" s="23"/>
      <c r="B780" s="23"/>
      <c r="C780" s="23" t="s">
        <v>847</v>
      </c>
      <c r="D780" s="53" t="s">
        <v>848</v>
      </c>
      <c r="E780" s="54" t="s">
        <v>1302</v>
      </c>
      <c r="F780" s="43" t="s">
        <v>838</v>
      </c>
      <c r="G780" s="24" t="s">
        <v>862</v>
      </c>
      <c r="H780" s="43" t="s">
        <v>840</v>
      </c>
      <c r="I780" s="43" t="s">
        <v>834</v>
      </c>
      <c r="J780" s="54" t="s">
        <v>1654</v>
      </c>
    </row>
    <row r="781" ht="33.75" spans="1:10">
      <c r="A781" s="25" t="s">
        <v>743</v>
      </c>
      <c r="B781" s="23" t="s">
        <v>1693</v>
      </c>
      <c r="C781" s="23"/>
      <c r="D781" s="23"/>
      <c r="E781" s="23"/>
      <c r="F781" s="23"/>
      <c r="G781" s="23"/>
      <c r="H781" s="23"/>
      <c r="I781" s="23"/>
      <c r="J781" s="23"/>
    </row>
    <row r="782" ht="22.5" spans="1:10">
      <c r="A782" s="23"/>
      <c r="B782" s="23"/>
      <c r="C782" s="23" t="s">
        <v>829</v>
      </c>
      <c r="D782" s="53" t="s">
        <v>830</v>
      </c>
      <c r="E782" s="54" t="s">
        <v>1694</v>
      </c>
      <c r="F782" s="43" t="s">
        <v>860</v>
      </c>
      <c r="G782" s="24" t="s">
        <v>901</v>
      </c>
      <c r="H782" s="43" t="s">
        <v>840</v>
      </c>
      <c r="I782" s="43" t="s">
        <v>834</v>
      </c>
      <c r="J782" s="54" t="s">
        <v>1695</v>
      </c>
    </row>
    <row r="783" ht="22.5" spans="1:10">
      <c r="A783" s="23"/>
      <c r="B783" s="23"/>
      <c r="C783" s="23" t="s">
        <v>829</v>
      </c>
      <c r="D783" s="53" t="s">
        <v>877</v>
      </c>
      <c r="E783" s="54" t="s">
        <v>988</v>
      </c>
      <c r="F783" s="43" t="s">
        <v>860</v>
      </c>
      <c r="G783" s="24" t="s">
        <v>901</v>
      </c>
      <c r="H783" s="43" t="s">
        <v>840</v>
      </c>
      <c r="I783" s="43" t="s">
        <v>834</v>
      </c>
      <c r="J783" s="54" t="s">
        <v>1696</v>
      </c>
    </row>
    <row r="784" ht="22.5" spans="1:10">
      <c r="A784" s="23"/>
      <c r="B784" s="23"/>
      <c r="C784" s="23" t="s">
        <v>829</v>
      </c>
      <c r="D784" s="53" t="s">
        <v>836</v>
      </c>
      <c r="E784" s="54" t="s">
        <v>1243</v>
      </c>
      <c r="F784" s="43" t="s">
        <v>860</v>
      </c>
      <c r="G784" s="24" t="s">
        <v>901</v>
      </c>
      <c r="H784" s="43" t="s">
        <v>840</v>
      </c>
      <c r="I784" s="43" t="s">
        <v>834</v>
      </c>
      <c r="J784" s="54" t="s">
        <v>1697</v>
      </c>
    </row>
    <row r="785" ht="45" spans="1:10">
      <c r="A785" s="23"/>
      <c r="B785" s="23"/>
      <c r="C785" s="23" t="s">
        <v>842</v>
      </c>
      <c r="D785" s="53" t="s">
        <v>843</v>
      </c>
      <c r="E785" s="54" t="s">
        <v>1652</v>
      </c>
      <c r="F785" s="43" t="s">
        <v>860</v>
      </c>
      <c r="G785" s="24" t="s">
        <v>901</v>
      </c>
      <c r="H785" s="43" t="s">
        <v>840</v>
      </c>
      <c r="I785" s="43" t="s">
        <v>834</v>
      </c>
      <c r="J785" s="54" t="s">
        <v>1653</v>
      </c>
    </row>
    <row r="786" ht="22.5" spans="1:10">
      <c r="A786" s="23"/>
      <c r="B786" s="23"/>
      <c r="C786" s="23" t="s">
        <v>847</v>
      </c>
      <c r="D786" s="53" t="s">
        <v>848</v>
      </c>
      <c r="E786" s="54" t="s">
        <v>848</v>
      </c>
      <c r="F786" s="43" t="s">
        <v>838</v>
      </c>
      <c r="G786" s="24" t="s">
        <v>850</v>
      </c>
      <c r="H786" s="43" t="s">
        <v>840</v>
      </c>
      <c r="I786" s="43" t="s">
        <v>834</v>
      </c>
      <c r="J786" s="54" t="s">
        <v>1698</v>
      </c>
    </row>
    <row r="787" spans="1:10">
      <c r="A787" s="23" t="s">
        <v>91</v>
      </c>
      <c r="B787" s="23"/>
      <c r="C787" s="23"/>
      <c r="D787" s="23"/>
      <c r="E787" s="23"/>
      <c r="F787" s="23"/>
      <c r="G787" s="23"/>
      <c r="H787" s="23"/>
      <c r="I787" s="23"/>
      <c r="J787" s="23"/>
    </row>
    <row r="788" ht="67.5" spans="1:10">
      <c r="A788" s="25" t="s">
        <v>596</v>
      </c>
      <c r="B788" s="23" t="s">
        <v>1699</v>
      </c>
      <c r="C788" s="23"/>
      <c r="D788" s="23"/>
      <c r="E788" s="23"/>
      <c r="F788" s="23"/>
      <c r="G788" s="23"/>
      <c r="H788" s="23"/>
      <c r="I788" s="23"/>
      <c r="J788" s="23"/>
    </row>
    <row r="789" ht="33.75" spans="1:10">
      <c r="A789" s="23"/>
      <c r="B789" s="23"/>
      <c r="C789" s="23" t="s">
        <v>829</v>
      </c>
      <c r="D789" s="53" t="s">
        <v>830</v>
      </c>
      <c r="E789" s="54" t="s">
        <v>984</v>
      </c>
      <c r="F789" s="43" t="s">
        <v>860</v>
      </c>
      <c r="G789" s="24" t="s">
        <v>48</v>
      </c>
      <c r="H789" s="43" t="s">
        <v>833</v>
      </c>
      <c r="I789" s="43" t="s">
        <v>834</v>
      </c>
      <c r="J789" s="54" t="s">
        <v>1700</v>
      </c>
    </row>
    <row r="790" ht="45" spans="1:10">
      <c r="A790" s="23"/>
      <c r="B790" s="23"/>
      <c r="C790" s="23" t="s">
        <v>829</v>
      </c>
      <c r="D790" s="53" t="s">
        <v>877</v>
      </c>
      <c r="E790" s="54" t="s">
        <v>922</v>
      </c>
      <c r="F790" s="43" t="s">
        <v>860</v>
      </c>
      <c r="G790" s="24" t="s">
        <v>901</v>
      </c>
      <c r="H790" s="43" t="s">
        <v>840</v>
      </c>
      <c r="I790" s="43" t="s">
        <v>834</v>
      </c>
      <c r="J790" s="54" t="s">
        <v>1616</v>
      </c>
    </row>
    <row r="791" ht="45" spans="1:10">
      <c r="A791" s="23"/>
      <c r="B791" s="23"/>
      <c r="C791" s="23" t="s">
        <v>829</v>
      </c>
      <c r="D791" s="53" t="s">
        <v>836</v>
      </c>
      <c r="E791" s="54" t="s">
        <v>965</v>
      </c>
      <c r="F791" s="43" t="s">
        <v>838</v>
      </c>
      <c r="G791" s="24" t="s">
        <v>862</v>
      </c>
      <c r="H791" s="43" t="s">
        <v>840</v>
      </c>
      <c r="I791" s="43" t="s">
        <v>834</v>
      </c>
      <c r="J791" s="54" t="s">
        <v>1315</v>
      </c>
    </row>
    <row r="792" ht="45" spans="1:10">
      <c r="A792" s="23"/>
      <c r="B792" s="23"/>
      <c r="C792" s="23" t="s">
        <v>842</v>
      </c>
      <c r="D792" s="53" t="s">
        <v>843</v>
      </c>
      <c r="E792" s="54" t="s">
        <v>925</v>
      </c>
      <c r="F792" s="43" t="s">
        <v>838</v>
      </c>
      <c r="G792" s="24" t="s">
        <v>850</v>
      </c>
      <c r="H792" s="43" t="s">
        <v>840</v>
      </c>
      <c r="I792" s="43" t="s">
        <v>834</v>
      </c>
      <c r="J792" s="54" t="s">
        <v>1701</v>
      </c>
    </row>
    <row r="793" ht="22.5" spans="1:10">
      <c r="A793" s="23"/>
      <c r="B793" s="23"/>
      <c r="C793" s="23" t="s">
        <v>847</v>
      </c>
      <c r="D793" s="53" t="s">
        <v>848</v>
      </c>
      <c r="E793" s="54" t="s">
        <v>967</v>
      </c>
      <c r="F793" s="43" t="s">
        <v>838</v>
      </c>
      <c r="G793" s="24" t="s">
        <v>850</v>
      </c>
      <c r="H793" s="43" t="s">
        <v>840</v>
      </c>
      <c r="I793" s="43" t="s">
        <v>834</v>
      </c>
      <c r="J793" s="54" t="s">
        <v>1702</v>
      </c>
    </row>
    <row r="794" ht="180" spans="1:10">
      <c r="A794" s="25" t="s">
        <v>592</v>
      </c>
      <c r="B794" s="23" t="s">
        <v>1703</v>
      </c>
      <c r="C794" s="23"/>
      <c r="D794" s="23"/>
      <c r="E794" s="23"/>
      <c r="F794" s="23"/>
      <c r="G794" s="23"/>
      <c r="H794" s="23"/>
      <c r="I794" s="23"/>
      <c r="J794" s="23"/>
    </row>
    <row r="795" ht="45" spans="1:10">
      <c r="A795" s="23"/>
      <c r="B795" s="23"/>
      <c r="C795" s="23" t="s">
        <v>829</v>
      </c>
      <c r="D795" s="53" t="s">
        <v>830</v>
      </c>
      <c r="E795" s="54" t="s">
        <v>1619</v>
      </c>
      <c r="F795" s="43" t="s">
        <v>860</v>
      </c>
      <c r="G795" s="24" t="s">
        <v>1540</v>
      </c>
      <c r="H795" s="43" t="s">
        <v>833</v>
      </c>
      <c r="I795" s="43" t="s">
        <v>834</v>
      </c>
      <c r="J795" s="54" t="s">
        <v>1704</v>
      </c>
    </row>
    <row r="796" ht="45" spans="1:10">
      <c r="A796" s="23"/>
      <c r="B796" s="23"/>
      <c r="C796" s="23" t="s">
        <v>829</v>
      </c>
      <c r="D796" s="53" t="s">
        <v>877</v>
      </c>
      <c r="E796" s="54" t="s">
        <v>1705</v>
      </c>
      <c r="F796" s="43" t="s">
        <v>838</v>
      </c>
      <c r="G796" s="24" t="s">
        <v>862</v>
      </c>
      <c r="H796" s="43" t="s">
        <v>840</v>
      </c>
      <c r="I796" s="43" t="s">
        <v>834</v>
      </c>
      <c r="J796" s="54" t="s">
        <v>1706</v>
      </c>
    </row>
    <row r="797" ht="56.25" spans="1:10">
      <c r="A797" s="23"/>
      <c r="B797" s="23"/>
      <c r="C797" s="23" t="s">
        <v>829</v>
      </c>
      <c r="D797" s="53" t="s">
        <v>836</v>
      </c>
      <c r="E797" s="54" t="s">
        <v>1243</v>
      </c>
      <c r="F797" s="43" t="s">
        <v>860</v>
      </c>
      <c r="G797" s="24" t="s">
        <v>901</v>
      </c>
      <c r="H797" s="43" t="s">
        <v>840</v>
      </c>
      <c r="I797" s="43" t="s">
        <v>834</v>
      </c>
      <c r="J797" s="54" t="s">
        <v>1707</v>
      </c>
    </row>
    <row r="798" ht="112.5" spans="1:10">
      <c r="A798" s="23"/>
      <c r="B798" s="23"/>
      <c r="C798" s="23" t="s">
        <v>842</v>
      </c>
      <c r="D798" s="53" t="s">
        <v>843</v>
      </c>
      <c r="E798" s="54" t="s">
        <v>1623</v>
      </c>
      <c r="F798" s="43" t="s">
        <v>860</v>
      </c>
      <c r="G798" s="24" t="s">
        <v>901</v>
      </c>
      <c r="H798" s="43" t="s">
        <v>840</v>
      </c>
      <c r="I798" s="43" t="s">
        <v>834</v>
      </c>
      <c r="J798" s="54" t="s">
        <v>1708</v>
      </c>
    </row>
    <row r="799" ht="45" spans="1:10">
      <c r="A799" s="23"/>
      <c r="B799" s="23"/>
      <c r="C799" s="23" t="s">
        <v>847</v>
      </c>
      <c r="D799" s="53" t="s">
        <v>848</v>
      </c>
      <c r="E799" s="54" t="s">
        <v>1709</v>
      </c>
      <c r="F799" s="43" t="s">
        <v>838</v>
      </c>
      <c r="G799" s="24" t="s">
        <v>918</v>
      </c>
      <c r="H799" s="43" t="s">
        <v>840</v>
      </c>
      <c r="I799" s="43" t="s">
        <v>834</v>
      </c>
      <c r="J799" s="54" t="s">
        <v>1710</v>
      </c>
    </row>
    <row r="800" ht="180" spans="1:10">
      <c r="A800" s="25" t="s">
        <v>632</v>
      </c>
      <c r="B800" s="23" t="s">
        <v>1711</v>
      </c>
      <c r="C800" s="23"/>
      <c r="D800" s="23"/>
      <c r="E800" s="23"/>
      <c r="F800" s="23"/>
      <c r="G800" s="23"/>
      <c r="H800" s="23"/>
      <c r="I800" s="23"/>
      <c r="J800" s="23"/>
    </row>
    <row r="801" ht="45" spans="1:10">
      <c r="A801" s="23"/>
      <c r="B801" s="23"/>
      <c r="C801" s="23" t="s">
        <v>829</v>
      </c>
      <c r="D801" s="53" t="s">
        <v>830</v>
      </c>
      <c r="E801" s="54" t="s">
        <v>1604</v>
      </c>
      <c r="F801" s="43" t="s">
        <v>860</v>
      </c>
      <c r="G801" s="24" t="s">
        <v>1712</v>
      </c>
      <c r="H801" s="43" t="s">
        <v>833</v>
      </c>
      <c r="I801" s="43" t="s">
        <v>834</v>
      </c>
      <c r="J801" s="54" t="s">
        <v>1704</v>
      </c>
    </row>
    <row r="802" ht="45" spans="1:10">
      <c r="A802" s="23"/>
      <c r="B802" s="23"/>
      <c r="C802" s="23" t="s">
        <v>829</v>
      </c>
      <c r="D802" s="53" t="s">
        <v>877</v>
      </c>
      <c r="E802" s="54" t="s">
        <v>1713</v>
      </c>
      <c r="F802" s="43" t="s">
        <v>838</v>
      </c>
      <c r="G802" s="24" t="s">
        <v>862</v>
      </c>
      <c r="H802" s="43" t="s">
        <v>840</v>
      </c>
      <c r="I802" s="43" t="s">
        <v>834</v>
      </c>
      <c r="J802" s="54" t="s">
        <v>1714</v>
      </c>
    </row>
    <row r="803" ht="56.25" spans="1:10">
      <c r="A803" s="23"/>
      <c r="B803" s="23"/>
      <c r="C803" s="23" t="s">
        <v>829</v>
      </c>
      <c r="D803" s="53" t="s">
        <v>836</v>
      </c>
      <c r="E803" s="54" t="s">
        <v>1243</v>
      </c>
      <c r="F803" s="43" t="s">
        <v>860</v>
      </c>
      <c r="G803" s="24" t="s">
        <v>901</v>
      </c>
      <c r="H803" s="43" t="s">
        <v>840</v>
      </c>
      <c r="I803" s="43" t="s">
        <v>834</v>
      </c>
      <c r="J803" s="54" t="s">
        <v>1707</v>
      </c>
    </row>
    <row r="804" ht="112.5" spans="1:10">
      <c r="A804" s="23"/>
      <c r="B804" s="23"/>
      <c r="C804" s="23" t="s">
        <v>842</v>
      </c>
      <c r="D804" s="53" t="s">
        <v>843</v>
      </c>
      <c r="E804" s="54" t="s">
        <v>1610</v>
      </c>
      <c r="F804" s="43" t="s">
        <v>860</v>
      </c>
      <c r="G804" s="24" t="s">
        <v>901</v>
      </c>
      <c r="H804" s="43" t="s">
        <v>840</v>
      </c>
      <c r="I804" s="43" t="s">
        <v>834</v>
      </c>
      <c r="J804" s="54" t="s">
        <v>1715</v>
      </c>
    </row>
    <row r="805" ht="45" spans="1:10">
      <c r="A805" s="23"/>
      <c r="B805" s="23"/>
      <c r="C805" s="23" t="s">
        <v>847</v>
      </c>
      <c r="D805" s="53" t="s">
        <v>848</v>
      </c>
      <c r="E805" s="54" t="s">
        <v>1709</v>
      </c>
      <c r="F805" s="43" t="s">
        <v>838</v>
      </c>
      <c r="G805" s="24" t="s">
        <v>918</v>
      </c>
      <c r="H805" s="43" t="s">
        <v>840</v>
      </c>
      <c r="I805" s="43" t="s">
        <v>834</v>
      </c>
      <c r="J805" s="54" t="s">
        <v>1716</v>
      </c>
    </row>
    <row r="806" ht="202.5" spans="1:10">
      <c r="A806" s="25" t="s">
        <v>754</v>
      </c>
      <c r="B806" s="23" t="s">
        <v>1717</v>
      </c>
      <c r="C806" s="23"/>
      <c r="D806" s="23"/>
      <c r="E806" s="23"/>
      <c r="F806" s="23"/>
      <c r="G806" s="23"/>
      <c r="H806" s="23"/>
      <c r="I806" s="23"/>
      <c r="J806" s="23"/>
    </row>
    <row r="807" ht="22.5" spans="1:10">
      <c r="A807" s="23"/>
      <c r="B807" s="23"/>
      <c r="C807" s="23" t="s">
        <v>829</v>
      </c>
      <c r="D807" s="53" t="s">
        <v>830</v>
      </c>
      <c r="E807" s="54" t="s">
        <v>1718</v>
      </c>
      <c r="F807" s="43" t="s">
        <v>860</v>
      </c>
      <c r="G807" s="24" t="s">
        <v>896</v>
      </c>
      <c r="H807" s="43" t="s">
        <v>833</v>
      </c>
      <c r="I807" s="43" t="s">
        <v>834</v>
      </c>
      <c r="J807" s="54" t="s">
        <v>1719</v>
      </c>
    </row>
    <row r="808" spans="1:10">
      <c r="A808" s="23"/>
      <c r="B808" s="23"/>
      <c r="C808" s="23" t="s">
        <v>829</v>
      </c>
      <c r="D808" s="53" t="s">
        <v>877</v>
      </c>
      <c r="E808" s="54" t="s">
        <v>1720</v>
      </c>
      <c r="F808" s="43" t="s">
        <v>838</v>
      </c>
      <c r="G808" s="24" t="s">
        <v>862</v>
      </c>
      <c r="H808" s="43" t="s">
        <v>840</v>
      </c>
      <c r="I808" s="43" t="s">
        <v>834</v>
      </c>
      <c r="J808" s="54" t="s">
        <v>1721</v>
      </c>
    </row>
    <row r="809" ht="22.5" spans="1:10">
      <c r="A809" s="23"/>
      <c r="B809" s="23"/>
      <c r="C809" s="23" t="s">
        <v>829</v>
      </c>
      <c r="D809" s="53" t="s">
        <v>836</v>
      </c>
      <c r="E809" s="54" t="s">
        <v>1722</v>
      </c>
      <c r="F809" s="43" t="s">
        <v>838</v>
      </c>
      <c r="G809" s="24" t="s">
        <v>862</v>
      </c>
      <c r="H809" s="43" t="s">
        <v>840</v>
      </c>
      <c r="I809" s="43" t="s">
        <v>834</v>
      </c>
      <c r="J809" s="54" t="s">
        <v>881</v>
      </c>
    </row>
    <row r="810" spans="1:10">
      <c r="A810" s="23"/>
      <c r="B810" s="23"/>
      <c r="C810" s="23" t="s">
        <v>842</v>
      </c>
      <c r="D810" s="53" t="s">
        <v>843</v>
      </c>
      <c r="E810" s="54" t="s">
        <v>1723</v>
      </c>
      <c r="F810" s="43" t="s">
        <v>860</v>
      </c>
      <c r="G810" s="24" t="s">
        <v>1724</v>
      </c>
      <c r="H810" s="43"/>
      <c r="I810" s="43" t="s">
        <v>1076</v>
      </c>
      <c r="J810" s="54" t="s">
        <v>1725</v>
      </c>
    </row>
    <row r="811" ht="33.75" spans="1:10">
      <c r="A811" s="23"/>
      <c r="B811" s="23"/>
      <c r="C811" s="23" t="s">
        <v>847</v>
      </c>
      <c r="D811" s="53" t="s">
        <v>848</v>
      </c>
      <c r="E811" s="54" t="s">
        <v>1709</v>
      </c>
      <c r="F811" s="43" t="s">
        <v>838</v>
      </c>
      <c r="G811" s="24" t="s">
        <v>918</v>
      </c>
      <c r="H811" s="43" t="s">
        <v>840</v>
      </c>
      <c r="I811" s="43" t="s">
        <v>834</v>
      </c>
      <c r="J811" s="54" t="s">
        <v>1726</v>
      </c>
    </row>
    <row r="812" ht="112.5" spans="1:10">
      <c r="A812" s="25" t="s">
        <v>656</v>
      </c>
      <c r="B812" s="23" t="s">
        <v>1727</v>
      </c>
      <c r="C812" s="23"/>
      <c r="D812" s="23"/>
      <c r="E812" s="23"/>
      <c r="F812" s="23"/>
      <c r="G812" s="23"/>
      <c r="H812" s="23"/>
      <c r="I812" s="23"/>
      <c r="J812" s="23"/>
    </row>
    <row r="813" ht="22.5" spans="1:10">
      <c r="A813" s="23"/>
      <c r="B813" s="23"/>
      <c r="C813" s="23" t="s">
        <v>829</v>
      </c>
      <c r="D813" s="53" t="s">
        <v>830</v>
      </c>
      <c r="E813" s="54" t="s">
        <v>1594</v>
      </c>
      <c r="F813" s="43" t="s">
        <v>860</v>
      </c>
      <c r="G813" s="24" t="s">
        <v>1728</v>
      </c>
      <c r="H813" s="43" t="s">
        <v>1729</v>
      </c>
      <c r="I813" s="43" t="s">
        <v>834</v>
      </c>
      <c r="J813" s="54" t="s">
        <v>1635</v>
      </c>
    </row>
    <row r="814" ht="33.75" spans="1:10">
      <c r="A814" s="23"/>
      <c r="B814" s="23"/>
      <c r="C814" s="23" t="s">
        <v>829</v>
      </c>
      <c r="D814" s="53" t="s">
        <v>877</v>
      </c>
      <c r="E814" s="54" t="s">
        <v>1730</v>
      </c>
      <c r="F814" s="43" t="s">
        <v>860</v>
      </c>
      <c r="G814" s="24" t="s">
        <v>901</v>
      </c>
      <c r="H814" s="43" t="s">
        <v>840</v>
      </c>
      <c r="I814" s="43" t="s">
        <v>834</v>
      </c>
      <c r="J814" s="54" t="s">
        <v>1731</v>
      </c>
    </row>
    <row r="815" ht="33.75" spans="1:10">
      <c r="A815" s="23"/>
      <c r="B815" s="23"/>
      <c r="C815" s="23" t="s">
        <v>829</v>
      </c>
      <c r="D815" s="53" t="s">
        <v>836</v>
      </c>
      <c r="E815" s="54" t="s">
        <v>924</v>
      </c>
      <c r="F815" s="43" t="s">
        <v>860</v>
      </c>
      <c r="G815" s="24" t="s">
        <v>901</v>
      </c>
      <c r="H815" s="43" t="s">
        <v>840</v>
      </c>
      <c r="I815" s="43" t="s">
        <v>834</v>
      </c>
      <c r="J815" s="54" t="s">
        <v>1732</v>
      </c>
    </row>
    <row r="816" ht="33.75" spans="1:10">
      <c r="A816" s="23"/>
      <c r="B816" s="23"/>
      <c r="C816" s="23" t="s">
        <v>842</v>
      </c>
      <c r="D816" s="53" t="s">
        <v>843</v>
      </c>
      <c r="E816" s="54" t="s">
        <v>1184</v>
      </c>
      <c r="F816" s="43" t="s">
        <v>838</v>
      </c>
      <c r="G816" s="24" t="s">
        <v>862</v>
      </c>
      <c r="H816" s="43" t="s">
        <v>840</v>
      </c>
      <c r="I816" s="43" t="s">
        <v>834</v>
      </c>
      <c r="J816" s="54" t="s">
        <v>1733</v>
      </c>
    </row>
    <row r="817" ht="45" spans="1:10">
      <c r="A817" s="23"/>
      <c r="B817" s="23"/>
      <c r="C817" s="23" t="s">
        <v>847</v>
      </c>
      <c r="D817" s="53" t="s">
        <v>848</v>
      </c>
      <c r="E817" s="54" t="s">
        <v>1709</v>
      </c>
      <c r="F817" s="43" t="s">
        <v>838</v>
      </c>
      <c r="G817" s="24" t="s">
        <v>918</v>
      </c>
      <c r="H817" s="43" t="s">
        <v>840</v>
      </c>
      <c r="I817" s="43" t="s">
        <v>834</v>
      </c>
      <c r="J817" s="54" t="s">
        <v>1734</v>
      </c>
    </row>
    <row r="818" ht="225" spans="1:10">
      <c r="A818" s="25" t="s">
        <v>634</v>
      </c>
      <c r="B818" s="23" t="s">
        <v>1735</v>
      </c>
      <c r="C818" s="23"/>
      <c r="D818" s="23"/>
      <c r="E818" s="23"/>
      <c r="F818" s="23"/>
      <c r="G818" s="23"/>
      <c r="H818" s="23"/>
      <c r="I818" s="23"/>
      <c r="J818" s="23"/>
    </row>
    <row r="819" ht="22.5" spans="1:10">
      <c r="A819" s="23"/>
      <c r="B819" s="23"/>
      <c r="C819" s="23" t="s">
        <v>829</v>
      </c>
      <c r="D819" s="53" t="s">
        <v>830</v>
      </c>
      <c r="E819" s="54" t="s">
        <v>1736</v>
      </c>
      <c r="F819" s="43" t="s">
        <v>860</v>
      </c>
      <c r="G819" s="24" t="s">
        <v>1728</v>
      </c>
      <c r="H819" s="43" t="s">
        <v>833</v>
      </c>
      <c r="I819" s="43" t="s">
        <v>834</v>
      </c>
      <c r="J819" s="54" t="s">
        <v>1635</v>
      </c>
    </row>
    <row r="820" ht="56.25" spans="1:10">
      <c r="A820" s="23"/>
      <c r="B820" s="23"/>
      <c r="C820" s="23" t="s">
        <v>829</v>
      </c>
      <c r="D820" s="53" t="s">
        <v>877</v>
      </c>
      <c r="E820" s="54" t="s">
        <v>1182</v>
      </c>
      <c r="F820" s="43" t="s">
        <v>838</v>
      </c>
      <c r="G820" s="24" t="s">
        <v>119</v>
      </c>
      <c r="H820" s="43" t="s">
        <v>840</v>
      </c>
      <c r="I820" s="43" t="s">
        <v>834</v>
      </c>
      <c r="J820" s="54" t="s">
        <v>1737</v>
      </c>
    </row>
    <row r="821" ht="45" spans="1:10">
      <c r="A821" s="23"/>
      <c r="B821" s="23"/>
      <c r="C821" s="23" t="s">
        <v>829</v>
      </c>
      <c r="D821" s="53" t="s">
        <v>836</v>
      </c>
      <c r="E821" s="54" t="s">
        <v>1243</v>
      </c>
      <c r="F821" s="43" t="s">
        <v>860</v>
      </c>
      <c r="G821" s="24" t="s">
        <v>901</v>
      </c>
      <c r="H821" s="43" t="s">
        <v>840</v>
      </c>
      <c r="I821" s="43" t="s">
        <v>834</v>
      </c>
      <c r="J821" s="54" t="s">
        <v>1599</v>
      </c>
    </row>
    <row r="822" ht="33.75" spans="1:10">
      <c r="A822" s="23"/>
      <c r="B822" s="23"/>
      <c r="C822" s="23" t="s">
        <v>842</v>
      </c>
      <c r="D822" s="53" t="s">
        <v>843</v>
      </c>
      <c r="E822" s="54" t="s">
        <v>1555</v>
      </c>
      <c r="F822" s="43" t="s">
        <v>860</v>
      </c>
      <c r="G822" s="24" t="s">
        <v>901</v>
      </c>
      <c r="H822" s="43" t="s">
        <v>840</v>
      </c>
      <c r="I822" s="43" t="s">
        <v>834</v>
      </c>
      <c r="J822" s="54" t="s">
        <v>1600</v>
      </c>
    </row>
    <row r="823" ht="45" spans="1:10">
      <c r="A823" s="23"/>
      <c r="B823" s="23"/>
      <c r="C823" s="23" t="s">
        <v>847</v>
      </c>
      <c r="D823" s="53" t="s">
        <v>848</v>
      </c>
      <c r="E823" s="54" t="s">
        <v>1709</v>
      </c>
      <c r="F823" s="43" t="s">
        <v>838</v>
      </c>
      <c r="G823" s="24" t="s">
        <v>918</v>
      </c>
      <c r="H823" s="43" t="s">
        <v>840</v>
      </c>
      <c r="I823" s="43" t="s">
        <v>834</v>
      </c>
      <c r="J823" s="54" t="s">
        <v>1734</v>
      </c>
    </row>
    <row r="824" ht="67.5" spans="1:10">
      <c r="A824" s="25" t="s">
        <v>600</v>
      </c>
      <c r="B824" s="23" t="s">
        <v>1738</v>
      </c>
      <c r="C824" s="23"/>
      <c r="D824" s="23"/>
      <c r="E824" s="23"/>
      <c r="F824" s="23"/>
      <c r="G824" s="23"/>
      <c r="H824" s="23"/>
      <c r="I824" s="23"/>
      <c r="J824" s="23"/>
    </row>
    <row r="825" spans="1:10">
      <c r="A825" s="23"/>
      <c r="B825" s="23"/>
      <c r="C825" s="23" t="s">
        <v>829</v>
      </c>
      <c r="D825" s="53" t="s">
        <v>830</v>
      </c>
      <c r="E825" s="54" t="s">
        <v>984</v>
      </c>
      <c r="F825" s="43" t="s">
        <v>860</v>
      </c>
      <c r="G825" s="24" t="s">
        <v>1739</v>
      </c>
      <c r="H825" s="43" t="s">
        <v>1729</v>
      </c>
      <c r="I825" s="43" t="s">
        <v>834</v>
      </c>
      <c r="J825" s="54" t="s">
        <v>1588</v>
      </c>
    </row>
    <row r="826" ht="33.75" spans="1:10">
      <c r="A826" s="23"/>
      <c r="B826" s="23"/>
      <c r="C826" s="23" t="s">
        <v>829</v>
      </c>
      <c r="D826" s="53" t="s">
        <v>877</v>
      </c>
      <c r="E826" s="54" t="s">
        <v>922</v>
      </c>
      <c r="F826" s="43" t="s">
        <v>860</v>
      </c>
      <c r="G826" s="24" t="s">
        <v>901</v>
      </c>
      <c r="H826" s="43" t="s">
        <v>840</v>
      </c>
      <c r="I826" s="43" t="s">
        <v>834</v>
      </c>
      <c r="J826" s="54" t="s">
        <v>923</v>
      </c>
    </row>
    <row r="827" ht="22.5" spans="1:10">
      <c r="A827" s="23"/>
      <c r="B827" s="23"/>
      <c r="C827" s="23" t="s">
        <v>829</v>
      </c>
      <c r="D827" s="53" t="s">
        <v>836</v>
      </c>
      <c r="E827" s="54" t="s">
        <v>891</v>
      </c>
      <c r="F827" s="43" t="s">
        <v>838</v>
      </c>
      <c r="G827" s="24" t="s">
        <v>862</v>
      </c>
      <c r="H827" s="43" t="s">
        <v>840</v>
      </c>
      <c r="I827" s="43" t="s">
        <v>834</v>
      </c>
      <c r="J827" s="54" t="s">
        <v>881</v>
      </c>
    </row>
    <row r="828" ht="33.75" spans="1:10">
      <c r="A828" s="23"/>
      <c r="B828" s="23"/>
      <c r="C828" s="23" t="s">
        <v>842</v>
      </c>
      <c r="D828" s="53" t="s">
        <v>843</v>
      </c>
      <c r="E828" s="54" t="s">
        <v>925</v>
      </c>
      <c r="F828" s="43" t="s">
        <v>838</v>
      </c>
      <c r="G828" s="24" t="s">
        <v>850</v>
      </c>
      <c r="H828" s="43" t="s">
        <v>840</v>
      </c>
      <c r="I828" s="43" t="s">
        <v>834</v>
      </c>
      <c r="J828" s="54" t="s">
        <v>926</v>
      </c>
    </row>
    <row r="829" ht="45" spans="1:10">
      <c r="A829" s="23"/>
      <c r="B829" s="23"/>
      <c r="C829" s="23" t="s">
        <v>847</v>
      </c>
      <c r="D829" s="53" t="s">
        <v>848</v>
      </c>
      <c r="E829" s="54" t="s">
        <v>893</v>
      </c>
      <c r="F829" s="43" t="s">
        <v>838</v>
      </c>
      <c r="G829" s="24" t="s">
        <v>850</v>
      </c>
      <c r="H829" s="43" t="s">
        <v>840</v>
      </c>
      <c r="I829" s="43" t="s">
        <v>834</v>
      </c>
      <c r="J829" s="54" t="s">
        <v>1740</v>
      </c>
    </row>
    <row r="830" ht="213.75" spans="1:10">
      <c r="A830" s="25" t="s">
        <v>594</v>
      </c>
      <c r="B830" s="23" t="s">
        <v>1741</v>
      </c>
      <c r="C830" s="23"/>
      <c r="D830" s="23"/>
      <c r="E830" s="23"/>
      <c r="F830" s="23"/>
      <c r="G830" s="23"/>
      <c r="H830" s="23"/>
      <c r="I830" s="23"/>
      <c r="J830" s="23"/>
    </row>
    <row r="831" ht="33.75" spans="1:10">
      <c r="A831" s="23"/>
      <c r="B831" s="23"/>
      <c r="C831" s="23" t="s">
        <v>829</v>
      </c>
      <c r="D831" s="53" t="s">
        <v>830</v>
      </c>
      <c r="E831" s="54" t="s">
        <v>1594</v>
      </c>
      <c r="F831" s="43" t="s">
        <v>860</v>
      </c>
      <c r="G831" s="24" t="s">
        <v>1127</v>
      </c>
      <c r="H831" s="43" t="s">
        <v>833</v>
      </c>
      <c r="I831" s="43" t="s">
        <v>834</v>
      </c>
      <c r="J831" s="54" t="s">
        <v>1538</v>
      </c>
    </row>
    <row r="832" ht="56.25" spans="1:10">
      <c r="A832" s="23"/>
      <c r="B832" s="23"/>
      <c r="C832" s="23" t="s">
        <v>829</v>
      </c>
      <c r="D832" s="53" t="s">
        <v>877</v>
      </c>
      <c r="E832" s="54" t="s">
        <v>1742</v>
      </c>
      <c r="F832" s="43" t="s">
        <v>838</v>
      </c>
      <c r="G832" s="24" t="s">
        <v>119</v>
      </c>
      <c r="H832" s="43" t="s">
        <v>840</v>
      </c>
      <c r="I832" s="43" t="s">
        <v>834</v>
      </c>
      <c r="J832" s="54" t="s">
        <v>1737</v>
      </c>
    </row>
    <row r="833" ht="56.25" spans="1:10">
      <c r="A833" s="23"/>
      <c r="B833" s="23"/>
      <c r="C833" s="23" t="s">
        <v>829</v>
      </c>
      <c r="D833" s="53" t="s">
        <v>836</v>
      </c>
      <c r="E833" s="54" t="s">
        <v>1243</v>
      </c>
      <c r="F833" s="43" t="s">
        <v>860</v>
      </c>
      <c r="G833" s="24" t="s">
        <v>901</v>
      </c>
      <c r="H833" s="43" t="s">
        <v>840</v>
      </c>
      <c r="I833" s="43" t="s">
        <v>834</v>
      </c>
      <c r="J833" s="54" t="s">
        <v>1743</v>
      </c>
    </row>
    <row r="834" ht="45" spans="1:10">
      <c r="A834" s="23"/>
      <c r="B834" s="23"/>
      <c r="C834" s="23" t="s">
        <v>842</v>
      </c>
      <c r="D834" s="53" t="s">
        <v>843</v>
      </c>
      <c r="E834" s="54" t="s">
        <v>1184</v>
      </c>
      <c r="F834" s="43" t="s">
        <v>838</v>
      </c>
      <c r="G834" s="24" t="s">
        <v>862</v>
      </c>
      <c r="H834" s="43" t="s">
        <v>840</v>
      </c>
      <c r="I834" s="43" t="s">
        <v>834</v>
      </c>
      <c r="J834" s="54" t="s">
        <v>1744</v>
      </c>
    </row>
    <row r="835" ht="45" spans="1:10">
      <c r="A835" s="23"/>
      <c r="B835" s="23"/>
      <c r="C835" s="23" t="s">
        <v>847</v>
      </c>
      <c r="D835" s="53" t="s">
        <v>848</v>
      </c>
      <c r="E835" s="54" t="s">
        <v>1709</v>
      </c>
      <c r="F835" s="43" t="s">
        <v>838</v>
      </c>
      <c r="G835" s="24" t="s">
        <v>918</v>
      </c>
      <c r="H835" s="43" t="s">
        <v>840</v>
      </c>
      <c r="I835" s="43" t="s">
        <v>834</v>
      </c>
      <c r="J835" s="54" t="s">
        <v>1645</v>
      </c>
    </row>
    <row r="836" ht="78.75" spans="1:10">
      <c r="A836" s="25" t="s">
        <v>576</v>
      </c>
      <c r="B836" s="23" t="s">
        <v>1745</v>
      </c>
      <c r="C836" s="23"/>
      <c r="D836" s="23"/>
      <c r="E836" s="23"/>
      <c r="F836" s="23"/>
      <c r="G836" s="23"/>
      <c r="H836" s="23"/>
      <c r="I836" s="23"/>
      <c r="J836" s="23"/>
    </row>
    <row r="837" ht="22.5" spans="1:10">
      <c r="A837" s="23"/>
      <c r="B837" s="23"/>
      <c r="C837" s="23" t="s">
        <v>829</v>
      </c>
      <c r="D837" s="53" t="s">
        <v>830</v>
      </c>
      <c r="E837" s="54" t="s">
        <v>984</v>
      </c>
      <c r="F837" s="43" t="s">
        <v>860</v>
      </c>
      <c r="G837" s="24" t="s">
        <v>1746</v>
      </c>
      <c r="H837" s="43" t="s">
        <v>833</v>
      </c>
      <c r="I837" s="43" t="s">
        <v>834</v>
      </c>
      <c r="J837" s="54" t="s">
        <v>1747</v>
      </c>
    </row>
    <row r="838" ht="45" spans="1:10">
      <c r="A838" s="23"/>
      <c r="B838" s="23"/>
      <c r="C838" s="23" t="s">
        <v>829</v>
      </c>
      <c r="D838" s="53" t="s">
        <v>877</v>
      </c>
      <c r="E838" s="54" t="s">
        <v>922</v>
      </c>
      <c r="F838" s="43" t="s">
        <v>860</v>
      </c>
      <c r="G838" s="24" t="s">
        <v>901</v>
      </c>
      <c r="H838" s="43" t="s">
        <v>840</v>
      </c>
      <c r="I838" s="43" t="s">
        <v>834</v>
      </c>
      <c r="J838" s="54" t="s">
        <v>1616</v>
      </c>
    </row>
    <row r="839" ht="33.75" spans="1:10">
      <c r="A839" s="23"/>
      <c r="B839" s="23"/>
      <c r="C839" s="23" t="s">
        <v>829</v>
      </c>
      <c r="D839" s="53" t="s">
        <v>836</v>
      </c>
      <c r="E839" s="54" t="s">
        <v>891</v>
      </c>
      <c r="F839" s="43" t="s">
        <v>838</v>
      </c>
      <c r="G839" s="24" t="s">
        <v>862</v>
      </c>
      <c r="H839" s="43" t="s">
        <v>840</v>
      </c>
      <c r="I839" s="43" t="s">
        <v>834</v>
      </c>
      <c r="J839" s="54" t="s">
        <v>1628</v>
      </c>
    </row>
    <row r="840" ht="45" spans="1:10">
      <c r="A840" s="23"/>
      <c r="B840" s="23"/>
      <c r="C840" s="23" t="s">
        <v>842</v>
      </c>
      <c r="D840" s="53" t="s">
        <v>843</v>
      </c>
      <c r="E840" s="54" t="s">
        <v>925</v>
      </c>
      <c r="F840" s="43" t="s">
        <v>838</v>
      </c>
      <c r="G840" s="24" t="s">
        <v>850</v>
      </c>
      <c r="H840" s="43" t="s">
        <v>840</v>
      </c>
      <c r="I840" s="43" t="s">
        <v>834</v>
      </c>
      <c r="J840" s="54" t="s">
        <v>1513</v>
      </c>
    </row>
    <row r="841" ht="45" spans="1:10">
      <c r="A841" s="23"/>
      <c r="B841" s="23"/>
      <c r="C841" s="23" t="s">
        <v>847</v>
      </c>
      <c r="D841" s="53" t="s">
        <v>848</v>
      </c>
      <c r="E841" s="54" t="s">
        <v>893</v>
      </c>
      <c r="F841" s="43" t="s">
        <v>838</v>
      </c>
      <c r="G841" s="24" t="s">
        <v>850</v>
      </c>
      <c r="H841" s="43" t="s">
        <v>840</v>
      </c>
      <c r="I841" s="43" t="s">
        <v>834</v>
      </c>
      <c r="J841" s="54" t="s">
        <v>1740</v>
      </c>
    </row>
    <row r="842" spans="1:10">
      <c r="A842" s="23" t="s">
        <v>93</v>
      </c>
      <c r="B842" s="23"/>
      <c r="C842" s="23"/>
      <c r="D842" s="23"/>
      <c r="E842" s="23"/>
      <c r="F842" s="23"/>
      <c r="G842" s="23"/>
      <c r="H842" s="23"/>
      <c r="I842" s="23"/>
      <c r="J842" s="23"/>
    </row>
    <row r="843" ht="247.5" spans="1:10">
      <c r="A843" s="25" t="s">
        <v>594</v>
      </c>
      <c r="B843" s="23" t="s">
        <v>1748</v>
      </c>
      <c r="C843" s="23"/>
      <c r="D843" s="23"/>
      <c r="E843" s="23"/>
      <c r="F843" s="23"/>
      <c r="G843" s="23"/>
      <c r="H843" s="23"/>
      <c r="I843" s="23"/>
      <c r="J843" s="23"/>
    </row>
    <row r="844" ht="22.5" spans="1:10">
      <c r="A844" s="23"/>
      <c r="B844" s="23"/>
      <c r="C844" s="23" t="s">
        <v>829</v>
      </c>
      <c r="D844" s="53" t="s">
        <v>830</v>
      </c>
      <c r="E844" s="54" t="s">
        <v>1463</v>
      </c>
      <c r="F844" s="43" t="s">
        <v>860</v>
      </c>
      <c r="G844" s="24" t="s">
        <v>901</v>
      </c>
      <c r="H844" s="43" t="s">
        <v>840</v>
      </c>
      <c r="I844" s="43" t="s">
        <v>834</v>
      </c>
      <c r="J844" s="54" t="s">
        <v>1464</v>
      </c>
    </row>
    <row r="845" ht="33.75" spans="1:10">
      <c r="A845" s="23"/>
      <c r="B845" s="23"/>
      <c r="C845" s="23" t="s">
        <v>829</v>
      </c>
      <c r="D845" s="53" t="s">
        <v>877</v>
      </c>
      <c r="E845" s="54" t="s">
        <v>922</v>
      </c>
      <c r="F845" s="43" t="s">
        <v>860</v>
      </c>
      <c r="G845" s="24" t="s">
        <v>901</v>
      </c>
      <c r="H845" s="43" t="s">
        <v>840</v>
      </c>
      <c r="I845" s="43" t="s">
        <v>834</v>
      </c>
      <c r="J845" s="54" t="s">
        <v>987</v>
      </c>
    </row>
    <row r="846" ht="33.75" spans="1:10">
      <c r="A846" s="23"/>
      <c r="B846" s="23"/>
      <c r="C846" s="23" t="s">
        <v>829</v>
      </c>
      <c r="D846" s="53" t="s">
        <v>836</v>
      </c>
      <c r="E846" s="54" t="s">
        <v>988</v>
      </c>
      <c r="F846" s="43" t="s">
        <v>860</v>
      </c>
      <c r="G846" s="24" t="s">
        <v>901</v>
      </c>
      <c r="H846" s="43" t="s">
        <v>840</v>
      </c>
      <c r="I846" s="43" t="s">
        <v>834</v>
      </c>
      <c r="J846" s="54" t="s">
        <v>989</v>
      </c>
    </row>
    <row r="847" ht="33.75" spans="1:10">
      <c r="A847" s="23"/>
      <c r="B847" s="23"/>
      <c r="C847" s="23" t="s">
        <v>842</v>
      </c>
      <c r="D847" s="53" t="s">
        <v>843</v>
      </c>
      <c r="E847" s="54" t="s">
        <v>1184</v>
      </c>
      <c r="F847" s="43" t="s">
        <v>838</v>
      </c>
      <c r="G847" s="24" t="s">
        <v>862</v>
      </c>
      <c r="H847" s="43" t="s">
        <v>840</v>
      </c>
      <c r="I847" s="43" t="s">
        <v>834</v>
      </c>
      <c r="J847" s="54" t="s">
        <v>926</v>
      </c>
    </row>
    <row r="848" ht="33.75" spans="1:10">
      <c r="A848" s="23"/>
      <c r="B848" s="23"/>
      <c r="C848" s="23" t="s">
        <v>847</v>
      </c>
      <c r="D848" s="53" t="s">
        <v>848</v>
      </c>
      <c r="E848" s="54" t="s">
        <v>1220</v>
      </c>
      <c r="F848" s="43" t="s">
        <v>838</v>
      </c>
      <c r="G848" s="24" t="s">
        <v>862</v>
      </c>
      <c r="H848" s="43" t="s">
        <v>840</v>
      </c>
      <c r="I848" s="43" t="s">
        <v>834</v>
      </c>
      <c r="J848" s="54" t="s">
        <v>1466</v>
      </c>
    </row>
    <row r="849" ht="67.5" spans="1:10">
      <c r="A849" s="25" t="s">
        <v>596</v>
      </c>
      <c r="B849" s="23" t="s">
        <v>1749</v>
      </c>
      <c r="C849" s="23"/>
      <c r="D849" s="23"/>
      <c r="E849" s="23"/>
      <c r="F849" s="23"/>
      <c r="G849" s="23"/>
      <c r="H849" s="23"/>
      <c r="I849" s="23"/>
      <c r="J849" s="23"/>
    </row>
    <row r="850" ht="78.75" spans="1:10">
      <c r="A850" s="23"/>
      <c r="B850" s="23"/>
      <c r="C850" s="23" t="s">
        <v>829</v>
      </c>
      <c r="D850" s="53" t="s">
        <v>830</v>
      </c>
      <c r="E850" s="54" t="s">
        <v>984</v>
      </c>
      <c r="F850" s="43" t="s">
        <v>860</v>
      </c>
      <c r="G850" s="24" t="s">
        <v>50</v>
      </c>
      <c r="H850" s="43" t="s">
        <v>833</v>
      </c>
      <c r="I850" s="43" t="s">
        <v>834</v>
      </c>
      <c r="J850" s="54" t="s">
        <v>1750</v>
      </c>
    </row>
    <row r="851" ht="78.75" spans="1:10">
      <c r="A851" s="23"/>
      <c r="B851" s="23"/>
      <c r="C851" s="23" t="s">
        <v>829</v>
      </c>
      <c r="D851" s="53" t="s">
        <v>877</v>
      </c>
      <c r="E851" s="54" t="s">
        <v>922</v>
      </c>
      <c r="F851" s="43" t="s">
        <v>860</v>
      </c>
      <c r="G851" s="24" t="s">
        <v>901</v>
      </c>
      <c r="H851" s="43" t="s">
        <v>840</v>
      </c>
      <c r="I851" s="43" t="s">
        <v>834</v>
      </c>
      <c r="J851" s="54" t="s">
        <v>1750</v>
      </c>
    </row>
    <row r="852" ht="33.75" spans="1:10">
      <c r="A852" s="23"/>
      <c r="B852" s="23"/>
      <c r="C852" s="23" t="s">
        <v>829</v>
      </c>
      <c r="D852" s="53" t="s">
        <v>877</v>
      </c>
      <c r="E852" s="54" t="s">
        <v>932</v>
      </c>
      <c r="F852" s="43" t="s">
        <v>860</v>
      </c>
      <c r="G852" s="24" t="s">
        <v>901</v>
      </c>
      <c r="H852" s="43" t="s">
        <v>840</v>
      </c>
      <c r="I852" s="43" t="s">
        <v>834</v>
      </c>
      <c r="J852" s="54" t="s">
        <v>1751</v>
      </c>
    </row>
    <row r="853" ht="45" spans="1:10">
      <c r="A853" s="23"/>
      <c r="B853" s="23"/>
      <c r="C853" s="23" t="s">
        <v>829</v>
      </c>
      <c r="D853" s="53" t="s">
        <v>836</v>
      </c>
      <c r="E853" s="54" t="s">
        <v>965</v>
      </c>
      <c r="F853" s="43" t="s">
        <v>838</v>
      </c>
      <c r="G853" s="24" t="s">
        <v>862</v>
      </c>
      <c r="H853" s="43" t="s">
        <v>840</v>
      </c>
      <c r="I853" s="43" t="s">
        <v>834</v>
      </c>
      <c r="J853" s="54" t="s">
        <v>1315</v>
      </c>
    </row>
    <row r="854" ht="33.75" spans="1:10">
      <c r="A854" s="23"/>
      <c r="B854" s="23"/>
      <c r="C854" s="23" t="s">
        <v>842</v>
      </c>
      <c r="D854" s="53" t="s">
        <v>843</v>
      </c>
      <c r="E854" s="54" t="s">
        <v>925</v>
      </c>
      <c r="F854" s="43" t="s">
        <v>838</v>
      </c>
      <c r="G854" s="24" t="s">
        <v>850</v>
      </c>
      <c r="H854" s="43" t="s">
        <v>840</v>
      </c>
      <c r="I854" s="43" t="s">
        <v>834</v>
      </c>
      <c r="J854" s="54" t="s">
        <v>926</v>
      </c>
    </row>
    <row r="855" ht="33.75" spans="1:10">
      <c r="A855" s="23"/>
      <c r="B855" s="23"/>
      <c r="C855" s="23" t="s">
        <v>847</v>
      </c>
      <c r="D855" s="53" t="s">
        <v>848</v>
      </c>
      <c r="E855" s="54" t="s">
        <v>967</v>
      </c>
      <c r="F855" s="43" t="s">
        <v>838</v>
      </c>
      <c r="G855" s="24" t="s">
        <v>862</v>
      </c>
      <c r="H855" s="43" t="s">
        <v>840</v>
      </c>
      <c r="I855" s="43" t="s">
        <v>834</v>
      </c>
      <c r="J855" s="54" t="s">
        <v>1752</v>
      </c>
    </row>
    <row r="856" ht="123.75" spans="1:10">
      <c r="A856" s="25" t="s">
        <v>754</v>
      </c>
      <c r="B856" s="23" t="s">
        <v>1753</v>
      </c>
      <c r="C856" s="23"/>
      <c r="D856" s="23"/>
      <c r="E856" s="23"/>
      <c r="F856" s="23"/>
      <c r="G856" s="23"/>
      <c r="H856" s="23"/>
      <c r="I856" s="23"/>
      <c r="J856" s="23"/>
    </row>
    <row r="857" ht="22.5" spans="1:10">
      <c r="A857" s="23"/>
      <c r="B857" s="23"/>
      <c r="C857" s="23" t="s">
        <v>829</v>
      </c>
      <c r="D857" s="53" t="s">
        <v>877</v>
      </c>
      <c r="E857" s="54" t="s">
        <v>1463</v>
      </c>
      <c r="F857" s="43" t="s">
        <v>860</v>
      </c>
      <c r="G857" s="24" t="s">
        <v>901</v>
      </c>
      <c r="H857" s="43" t="s">
        <v>840</v>
      </c>
      <c r="I857" s="43" t="s">
        <v>834</v>
      </c>
      <c r="J857" s="54" t="s">
        <v>1464</v>
      </c>
    </row>
    <row r="858" ht="33.75" spans="1:10">
      <c r="A858" s="23"/>
      <c r="B858" s="23"/>
      <c r="C858" s="23" t="s">
        <v>829</v>
      </c>
      <c r="D858" s="53" t="s">
        <v>877</v>
      </c>
      <c r="E858" s="54" t="s">
        <v>932</v>
      </c>
      <c r="F858" s="43" t="s">
        <v>860</v>
      </c>
      <c r="G858" s="24" t="s">
        <v>901</v>
      </c>
      <c r="H858" s="43" t="s">
        <v>840</v>
      </c>
      <c r="I858" s="43" t="s">
        <v>834</v>
      </c>
      <c r="J858" s="54" t="s">
        <v>1465</v>
      </c>
    </row>
    <row r="859" ht="33.75" spans="1:10">
      <c r="A859" s="23"/>
      <c r="B859" s="23"/>
      <c r="C859" s="23" t="s">
        <v>829</v>
      </c>
      <c r="D859" s="53" t="s">
        <v>836</v>
      </c>
      <c r="E859" s="54" t="s">
        <v>988</v>
      </c>
      <c r="F859" s="43" t="s">
        <v>860</v>
      </c>
      <c r="G859" s="24" t="s">
        <v>901</v>
      </c>
      <c r="H859" s="43" t="s">
        <v>840</v>
      </c>
      <c r="I859" s="43" t="s">
        <v>834</v>
      </c>
      <c r="J859" s="54" t="s">
        <v>989</v>
      </c>
    </row>
    <row r="860" ht="33.75" spans="1:10">
      <c r="A860" s="23"/>
      <c r="B860" s="23"/>
      <c r="C860" s="23" t="s">
        <v>842</v>
      </c>
      <c r="D860" s="53" t="s">
        <v>843</v>
      </c>
      <c r="E860" s="54" t="s">
        <v>1184</v>
      </c>
      <c r="F860" s="43" t="s">
        <v>838</v>
      </c>
      <c r="G860" s="24" t="s">
        <v>862</v>
      </c>
      <c r="H860" s="43" t="s">
        <v>840</v>
      </c>
      <c r="I860" s="43" t="s">
        <v>834</v>
      </c>
      <c r="J860" s="54" t="s">
        <v>926</v>
      </c>
    </row>
    <row r="861" ht="33.75" spans="1:10">
      <c r="A861" s="23"/>
      <c r="B861" s="23"/>
      <c r="C861" s="23" t="s">
        <v>847</v>
      </c>
      <c r="D861" s="53" t="s">
        <v>848</v>
      </c>
      <c r="E861" s="54" t="s">
        <v>1220</v>
      </c>
      <c r="F861" s="43" t="s">
        <v>838</v>
      </c>
      <c r="G861" s="24" t="s">
        <v>862</v>
      </c>
      <c r="H861" s="43" t="s">
        <v>840</v>
      </c>
      <c r="I861" s="43" t="s">
        <v>834</v>
      </c>
      <c r="J861" s="54" t="s">
        <v>1466</v>
      </c>
    </row>
    <row r="862" ht="22.5" spans="1:10">
      <c r="A862" s="25" t="s">
        <v>600</v>
      </c>
      <c r="B862" s="23" t="s">
        <v>1002</v>
      </c>
      <c r="C862" s="23"/>
      <c r="D862" s="23"/>
      <c r="E862" s="23"/>
      <c r="F862" s="23"/>
      <c r="G862" s="23"/>
      <c r="H862" s="23"/>
      <c r="I862" s="23"/>
      <c r="J862" s="23"/>
    </row>
    <row r="863" spans="1:10">
      <c r="A863" s="23"/>
      <c r="B863" s="23"/>
      <c r="C863" s="23" t="s">
        <v>829</v>
      </c>
      <c r="D863" s="53" t="s">
        <v>830</v>
      </c>
      <c r="E863" s="54" t="s">
        <v>1754</v>
      </c>
      <c r="F863" s="43" t="s">
        <v>860</v>
      </c>
      <c r="G863" s="24" t="s">
        <v>901</v>
      </c>
      <c r="H863" s="43" t="s">
        <v>840</v>
      </c>
      <c r="I863" s="43" t="s">
        <v>834</v>
      </c>
      <c r="J863" s="54" t="s">
        <v>871</v>
      </c>
    </row>
    <row r="864" ht="33.75" spans="1:10">
      <c r="A864" s="23"/>
      <c r="B864" s="23"/>
      <c r="C864" s="23" t="s">
        <v>829</v>
      </c>
      <c r="D864" s="53" t="s">
        <v>877</v>
      </c>
      <c r="E864" s="54" t="s">
        <v>978</v>
      </c>
      <c r="F864" s="43" t="s">
        <v>860</v>
      </c>
      <c r="G864" s="24" t="s">
        <v>901</v>
      </c>
      <c r="H864" s="43" t="s">
        <v>840</v>
      </c>
      <c r="I864" s="43" t="s">
        <v>834</v>
      </c>
      <c r="J864" s="54" t="s">
        <v>979</v>
      </c>
    </row>
    <row r="865" ht="33.75" spans="1:10">
      <c r="A865" s="23"/>
      <c r="B865" s="23"/>
      <c r="C865" s="23" t="s">
        <v>829</v>
      </c>
      <c r="D865" s="53" t="s">
        <v>836</v>
      </c>
      <c r="E865" s="54" t="s">
        <v>965</v>
      </c>
      <c r="F865" s="43" t="s">
        <v>860</v>
      </c>
      <c r="G865" s="24" t="s">
        <v>901</v>
      </c>
      <c r="H865" s="43" t="s">
        <v>840</v>
      </c>
      <c r="I865" s="43" t="s">
        <v>834</v>
      </c>
      <c r="J865" s="54" t="s">
        <v>966</v>
      </c>
    </row>
    <row r="866" ht="33.75" spans="1:10">
      <c r="A866" s="23"/>
      <c r="B866" s="23"/>
      <c r="C866" s="23" t="s">
        <v>842</v>
      </c>
      <c r="D866" s="53" t="s">
        <v>843</v>
      </c>
      <c r="E866" s="54" t="s">
        <v>925</v>
      </c>
      <c r="F866" s="43" t="s">
        <v>838</v>
      </c>
      <c r="G866" s="24" t="s">
        <v>862</v>
      </c>
      <c r="H866" s="43" t="s">
        <v>840</v>
      </c>
      <c r="I866" s="43" t="s">
        <v>834</v>
      </c>
      <c r="J866" s="54" t="s">
        <v>926</v>
      </c>
    </row>
    <row r="867" spans="1:10">
      <c r="A867" s="23"/>
      <c r="B867" s="23"/>
      <c r="C867" s="23" t="s">
        <v>847</v>
      </c>
      <c r="D867" s="53" t="s">
        <v>848</v>
      </c>
      <c r="E867" s="54" t="s">
        <v>967</v>
      </c>
      <c r="F867" s="43" t="s">
        <v>838</v>
      </c>
      <c r="G867" s="24" t="s">
        <v>850</v>
      </c>
      <c r="H867" s="43" t="s">
        <v>840</v>
      </c>
      <c r="I867" s="43" t="s">
        <v>834</v>
      </c>
      <c r="J867" s="54" t="s">
        <v>968</v>
      </c>
    </row>
    <row r="868" ht="202.5" spans="1:10">
      <c r="A868" s="25" t="s">
        <v>632</v>
      </c>
      <c r="B868" s="23" t="s">
        <v>1755</v>
      </c>
      <c r="C868" s="23"/>
      <c r="D868" s="23"/>
      <c r="E868" s="23"/>
      <c r="F868" s="23"/>
      <c r="G868" s="23"/>
      <c r="H868" s="23"/>
      <c r="I868" s="23"/>
      <c r="J868" s="23"/>
    </row>
    <row r="869" ht="33.75" spans="1:10">
      <c r="A869" s="23"/>
      <c r="B869" s="23"/>
      <c r="C869" s="23" t="s">
        <v>829</v>
      </c>
      <c r="D869" s="53" t="s">
        <v>830</v>
      </c>
      <c r="E869" s="54" t="s">
        <v>1498</v>
      </c>
      <c r="F869" s="43" t="s">
        <v>860</v>
      </c>
      <c r="G869" s="24" t="s">
        <v>901</v>
      </c>
      <c r="H869" s="43" t="s">
        <v>840</v>
      </c>
      <c r="I869" s="43" t="s">
        <v>834</v>
      </c>
      <c r="J869" s="54" t="s">
        <v>1499</v>
      </c>
    </row>
    <row r="870" ht="33.75" spans="1:10">
      <c r="A870" s="23"/>
      <c r="B870" s="23"/>
      <c r="C870" s="23" t="s">
        <v>829</v>
      </c>
      <c r="D870" s="53" t="s">
        <v>877</v>
      </c>
      <c r="E870" s="54" t="s">
        <v>1425</v>
      </c>
      <c r="F870" s="43" t="s">
        <v>860</v>
      </c>
      <c r="G870" s="24" t="s">
        <v>901</v>
      </c>
      <c r="H870" s="43" t="s">
        <v>840</v>
      </c>
      <c r="I870" s="43" t="s">
        <v>834</v>
      </c>
      <c r="J870" s="54" t="s">
        <v>1501</v>
      </c>
    </row>
    <row r="871" ht="33.75" spans="1:10">
      <c r="A871" s="23"/>
      <c r="B871" s="23"/>
      <c r="C871" s="23" t="s">
        <v>829</v>
      </c>
      <c r="D871" s="53" t="s">
        <v>836</v>
      </c>
      <c r="E871" s="54" t="s">
        <v>988</v>
      </c>
      <c r="F871" s="43" t="s">
        <v>860</v>
      </c>
      <c r="G871" s="24" t="s">
        <v>901</v>
      </c>
      <c r="H871" s="43" t="s">
        <v>840</v>
      </c>
      <c r="I871" s="43" t="s">
        <v>834</v>
      </c>
      <c r="J871" s="54" t="s">
        <v>1427</v>
      </c>
    </row>
    <row r="872" ht="45" spans="1:10">
      <c r="A872" s="23"/>
      <c r="B872" s="23"/>
      <c r="C872" s="23" t="s">
        <v>842</v>
      </c>
      <c r="D872" s="53" t="s">
        <v>843</v>
      </c>
      <c r="E872" s="54" t="s">
        <v>1502</v>
      </c>
      <c r="F872" s="43" t="s">
        <v>860</v>
      </c>
      <c r="G872" s="24" t="s">
        <v>901</v>
      </c>
      <c r="H872" s="43" t="s">
        <v>840</v>
      </c>
      <c r="I872" s="43" t="s">
        <v>834</v>
      </c>
      <c r="J872" s="54" t="s">
        <v>1756</v>
      </c>
    </row>
    <row r="873" ht="22.5" spans="1:10">
      <c r="A873" s="23"/>
      <c r="B873" s="23"/>
      <c r="C873" s="23" t="s">
        <v>847</v>
      </c>
      <c r="D873" s="53" t="s">
        <v>848</v>
      </c>
      <c r="E873" s="54" t="s">
        <v>967</v>
      </c>
      <c r="F873" s="43" t="s">
        <v>838</v>
      </c>
      <c r="G873" s="24" t="s">
        <v>1396</v>
      </c>
      <c r="H873" s="43" t="s">
        <v>840</v>
      </c>
      <c r="I873" s="43" t="s">
        <v>834</v>
      </c>
      <c r="J873" s="54" t="s">
        <v>1504</v>
      </c>
    </row>
    <row r="874" ht="236.25" spans="1:10">
      <c r="A874" s="25" t="s">
        <v>656</v>
      </c>
      <c r="B874" s="23" t="s">
        <v>1757</v>
      </c>
      <c r="C874" s="23"/>
      <c r="D874" s="23"/>
      <c r="E874" s="23"/>
      <c r="F874" s="23"/>
      <c r="G874" s="23"/>
      <c r="H874" s="23"/>
      <c r="I874" s="23"/>
      <c r="J874" s="23"/>
    </row>
    <row r="875" ht="22.5" spans="1:10">
      <c r="A875" s="23"/>
      <c r="B875" s="23"/>
      <c r="C875" s="23" t="s">
        <v>829</v>
      </c>
      <c r="D875" s="53" t="s">
        <v>877</v>
      </c>
      <c r="E875" s="54" t="s">
        <v>984</v>
      </c>
      <c r="F875" s="43" t="s">
        <v>860</v>
      </c>
      <c r="G875" s="24" t="s">
        <v>1407</v>
      </c>
      <c r="H875" s="43" t="s">
        <v>833</v>
      </c>
      <c r="I875" s="43" t="s">
        <v>834</v>
      </c>
      <c r="J875" s="54" t="s">
        <v>1758</v>
      </c>
    </row>
    <row r="876" ht="33.75" spans="1:10">
      <c r="A876" s="23"/>
      <c r="B876" s="23"/>
      <c r="C876" s="23" t="s">
        <v>829</v>
      </c>
      <c r="D876" s="53" t="s">
        <v>836</v>
      </c>
      <c r="E876" s="54" t="s">
        <v>988</v>
      </c>
      <c r="F876" s="43" t="s">
        <v>860</v>
      </c>
      <c r="G876" s="24" t="s">
        <v>901</v>
      </c>
      <c r="H876" s="43" t="s">
        <v>840</v>
      </c>
      <c r="I876" s="43" t="s">
        <v>834</v>
      </c>
      <c r="J876" s="54" t="s">
        <v>1427</v>
      </c>
    </row>
    <row r="877" ht="33.75" spans="1:10">
      <c r="A877" s="23"/>
      <c r="B877" s="23"/>
      <c r="C877" s="23" t="s">
        <v>842</v>
      </c>
      <c r="D877" s="53" t="s">
        <v>843</v>
      </c>
      <c r="E877" s="54" t="s">
        <v>1059</v>
      </c>
      <c r="F877" s="43" t="s">
        <v>838</v>
      </c>
      <c r="G877" s="24" t="s">
        <v>862</v>
      </c>
      <c r="H877" s="43" t="s">
        <v>840</v>
      </c>
      <c r="I877" s="43" t="s">
        <v>834</v>
      </c>
      <c r="J877" s="54" t="s">
        <v>936</v>
      </c>
    </row>
    <row r="878" ht="33.75" spans="1:10">
      <c r="A878" s="23"/>
      <c r="B878" s="23"/>
      <c r="C878" s="23" t="s">
        <v>847</v>
      </c>
      <c r="D878" s="53" t="s">
        <v>848</v>
      </c>
      <c r="E878" s="54" t="s">
        <v>1060</v>
      </c>
      <c r="F878" s="43" t="s">
        <v>838</v>
      </c>
      <c r="G878" s="24" t="s">
        <v>862</v>
      </c>
      <c r="H878" s="43" t="s">
        <v>840</v>
      </c>
      <c r="I878" s="43" t="s">
        <v>834</v>
      </c>
      <c r="J878" s="54" t="s">
        <v>937</v>
      </c>
    </row>
    <row r="879" ht="33.75" spans="1:10">
      <c r="A879" s="23"/>
      <c r="B879" s="23"/>
      <c r="C879" s="23" t="s">
        <v>852</v>
      </c>
      <c r="D879" s="53" t="s">
        <v>1089</v>
      </c>
      <c r="E879" s="54" t="s">
        <v>1508</v>
      </c>
      <c r="F879" s="43" t="s">
        <v>832</v>
      </c>
      <c r="G879" s="24" t="s">
        <v>1407</v>
      </c>
      <c r="H879" s="43" t="s">
        <v>833</v>
      </c>
      <c r="I879" s="43" t="s">
        <v>834</v>
      </c>
      <c r="J879" s="54" t="s">
        <v>1509</v>
      </c>
    </row>
    <row r="880" ht="337.5" spans="1:10">
      <c r="A880" s="25" t="s">
        <v>634</v>
      </c>
      <c r="B880" s="23" t="s">
        <v>1759</v>
      </c>
      <c r="C880" s="23"/>
      <c r="D880" s="23"/>
      <c r="E880" s="23"/>
      <c r="F880" s="23"/>
      <c r="G880" s="23"/>
      <c r="H880" s="23"/>
      <c r="I880" s="23"/>
      <c r="J880" s="23"/>
    </row>
    <row r="881" ht="22.5" spans="1:10">
      <c r="A881" s="23"/>
      <c r="B881" s="23"/>
      <c r="C881" s="23" t="s">
        <v>829</v>
      </c>
      <c r="D881" s="53" t="s">
        <v>830</v>
      </c>
      <c r="E881" s="54" t="s">
        <v>984</v>
      </c>
      <c r="F881" s="43" t="s">
        <v>860</v>
      </c>
      <c r="G881" s="24" t="s">
        <v>1407</v>
      </c>
      <c r="H881" s="43" t="s">
        <v>833</v>
      </c>
      <c r="I881" s="43" t="s">
        <v>834</v>
      </c>
      <c r="J881" s="54" t="s">
        <v>1760</v>
      </c>
    </row>
    <row r="882" ht="22.5" spans="1:10">
      <c r="A882" s="23"/>
      <c r="B882" s="23"/>
      <c r="C882" s="23" t="s">
        <v>829</v>
      </c>
      <c r="D882" s="53" t="s">
        <v>830</v>
      </c>
      <c r="E882" s="54" t="s">
        <v>1664</v>
      </c>
      <c r="F882" s="43" t="s">
        <v>860</v>
      </c>
      <c r="G882" s="24" t="s">
        <v>901</v>
      </c>
      <c r="H882" s="43" t="s">
        <v>840</v>
      </c>
      <c r="I882" s="43" t="s">
        <v>834</v>
      </c>
      <c r="J882" s="54" t="s">
        <v>1512</v>
      </c>
    </row>
    <row r="883" ht="33.75" spans="1:10">
      <c r="A883" s="23"/>
      <c r="B883" s="23"/>
      <c r="C883" s="23" t="s">
        <v>829</v>
      </c>
      <c r="D883" s="53" t="s">
        <v>877</v>
      </c>
      <c r="E883" s="54" t="s">
        <v>922</v>
      </c>
      <c r="F883" s="43" t="s">
        <v>860</v>
      </c>
      <c r="G883" s="24" t="s">
        <v>901</v>
      </c>
      <c r="H883" s="43" t="s">
        <v>840</v>
      </c>
      <c r="I883" s="43" t="s">
        <v>834</v>
      </c>
      <c r="J883" s="54" t="s">
        <v>1453</v>
      </c>
    </row>
    <row r="884" ht="33.75" spans="1:10">
      <c r="A884" s="23"/>
      <c r="B884" s="23"/>
      <c r="C884" s="23" t="s">
        <v>829</v>
      </c>
      <c r="D884" s="53" t="s">
        <v>836</v>
      </c>
      <c r="E884" s="54" t="s">
        <v>988</v>
      </c>
      <c r="F884" s="43" t="s">
        <v>860</v>
      </c>
      <c r="G884" s="24" t="s">
        <v>901</v>
      </c>
      <c r="H884" s="43" t="s">
        <v>840</v>
      </c>
      <c r="I884" s="43" t="s">
        <v>834</v>
      </c>
      <c r="J884" s="54" t="s">
        <v>1427</v>
      </c>
    </row>
    <row r="885" ht="33.75" spans="1:10">
      <c r="A885" s="23"/>
      <c r="B885" s="23"/>
      <c r="C885" s="23" t="s">
        <v>842</v>
      </c>
      <c r="D885" s="53" t="s">
        <v>843</v>
      </c>
      <c r="E885" s="54" t="s">
        <v>925</v>
      </c>
      <c r="F885" s="43" t="s">
        <v>838</v>
      </c>
      <c r="G885" s="24" t="s">
        <v>862</v>
      </c>
      <c r="H885" s="43" t="s">
        <v>840</v>
      </c>
      <c r="I885" s="43" t="s">
        <v>834</v>
      </c>
      <c r="J885" s="54" t="s">
        <v>926</v>
      </c>
    </row>
    <row r="886" ht="33.75" spans="1:10">
      <c r="A886" s="23"/>
      <c r="B886" s="23"/>
      <c r="C886" s="23" t="s">
        <v>847</v>
      </c>
      <c r="D886" s="53" t="s">
        <v>848</v>
      </c>
      <c r="E886" s="54" t="s">
        <v>1078</v>
      </c>
      <c r="F886" s="43" t="s">
        <v>838</v>
      </c>
      <c r="G886" s="24" t="s">
        <v>862</v>
      </c>
      <c r="H886" s="43" t="s">
        <v>840</v>
      </c>
      <c r="I886" s="43" t="s">
        <v>834</v>
      </c>
      <c r="J886" s="54" t="s">
        <v>1761</v>
      </c>
    </row>
    <row r="887" ht="213.75" spans="1:10">
      <c r="A887" s="25" t="s">
        <v>592</v>
      </c>
      <c r="B887" s="23" t="s">
        <v>1762</v>
      </c>
      <c r="C887" s="23"/>
      <c r="D887" s="23"/>
      <c r="E887" s="23"/>
      <c r="F887" s="23"/>
      <c r="G887" s="23"/>
      <c r="H887" s="23"/>
      <c r="I887" s="23"/>
      <c r="J887" s="23"/>
    </row>
    <row r="888" ht="22.5" spans="1:10">
      <c r="A888" s="23"/>
      <c r="B888" s="23"/>
      <c r="C888" s="23" t="s">
        <v>829</v>
      </c>
      <c r="D888" s="53" t="s">
        <v>830</v>
      </c>
      <c r="E888" s="54" t="s">
        <v>984</v>
      </c>
      <c r="F888" s="43" t="s">
        <v>860</v>
      </c>
      <c r="G888" s="24" t="s">
        <v>1763</v>
      </c>
      <c r="H888" s="43" t="s">
        <v>833</v>
      </c>
      <c r="I888" s="43" t="s">
        <v>834</v>
      </c>
      <c r="J888" s="54" t="s">
        <v>1758</v>
      </c>
    </row>
    <row r="889" ht="33.75" spans="1:10">
      <c r="A889" s="23"/>
      <c r="B889" s="23"/>
      <c r="C889" s="23" t="s">
        <v>829</v>
      </c>
      <c r="D889" s="53" t="s">
        <v>877</v>
      </c>
      <c r="E889" s="54" t="s">
        <v>932</v>
      </c>
      <c r="F889" s="43" t="s">
        <v>860</v>
      </c>
      <c r="G889" s="24" t="s">
        <v>901</v>
      </c>
      <c r="H889" s="43" t="s">
        <v>840</v>
      </c>
      <c r="I889" s="43" t="s">
        <v>834</v>
      </c>
      <c r="J889" s="54" t="s">
        <v>1465</v>
      </c>
    </row>
    <row r="890" ht="33.75" spans="1:10">
      <c r="A890" s="23"/>
      <c r="B890" s="23"/>
      <c r="C890" s="23" t="s">
        <v>829</v>
      </c>
      <c r="D890" s="53" t="s">
        <v>836</v>
      </c>
      <c r="E890" s="54" t="s">
        <v>988</v>
      </c>
      <c r="F890" s="43" t="s">
        <v>860</v>
      </c>
      <c r="G890" s="24" t="s">
        <v>901</v>
      </c>
      <c r="H890" s="43" t="s">
        <v>840</v>
      </c>
      <c r="I890" s="43" t="s">
        <v>834</v>
      </c>
      <c r="J890" s="54" t="s">
        <v>989</v>
      </c>
    </row>
    <row r="891" ht="33.75" spans="1:10">
      <c r="A891" s="23"/>
      <c r="B891" s="23"/>
      <c r="C891" s="23" t="s">
        <v>842</v>
      </c>
      <c r="D891" s="53" t="s">
        <v>843</v>
      </c>
      <c r="E891" s="54" t="s">
        <v>925</v>
      </c>
      <c r="F891" s="43" t="s">
        <v>838</v>
      </c>
      <c r="G891" s="24" t="s">
        <v>862</v>
      </c>
      <c r="H891" s="43" t="s">
        <v>840</v>
      </c>
      <c r="I891" s="43" t="s">
        <v>834</v>
      </c>
      <c r="J891" s="54" t="s">
        <v>926</v>
      </c>
    </row>
    <row r="892" ht="33.75" spans="1:10">
      <c r="A892" s="23"/>
      <c r="B892" s="23"/>
      <c r="C892" s="23" t="s">
        <v>847</v>
      </c>
      <c r="D892" s="53" t="s">
        <v>848</v>
      </c>
      <c r="E892" s="54" t="s">
        <v>967</v>
      </c>
      <c r="F892" s="43" t="s">
        <v>838</v>
      </c>
      <c r="G892" s="24" t="s">
        <v>862</v>
      </c>
      <c r="H892" s="43" t="s">
        <v>840</v>
      </c>
      <c r="I892" s="43" t="s">
        <v>834</v>
      </c>
      <c r="J892" s="54" t="s">
        <v>1764</v>
      </c>
    </row>
    <row r="893" ht="90" spans="1:10">
      <c r="A893" s="25" t="s">
        <v>576</v>
      </c>
      <c r="B893" s="23" t="s">
        <v>1765</v>
      </c>
      <c r="C893" s="23"/>
      <c r="D893" s="23"/>
      <c r="E893" s="23"/>
      <c r="F893" s="23"/>
      <c r="G893" s="23"/>
      <c r="H893" s="23"/>
      <c r="I893" s="23"/>
      <c r="J893" s="23"/>
    </row>
    <row r="894" ht="22.5" spans="1:10">
      <c r="A894" s="23"/>
      <c r="B894" s="23"/>
      <c r="C894" s="23" t="s">
        <v>829</v>
      </c>
      <c r="D894" s="53" t="s">
        <v>830</v>
      </c>
      <c r="E894" s="54" t="s">
        <v>991</v>
      </c>
      <c r="F894" s="43" t="s">
        <v>838</v>
      </c>
      <c r="G894" s="24" t="s">
        <v>862</v>
      </c>
      <c r="H894" s="43" t="s">
        <v>840</v>
      </c>
      <c r="I894" s="43" t="s">
        <v>834</v>
      </c>
      <c r="J894" s="54" t="s">
        <v>1766</v>
      </c>
    </row>
    <row r="895" ht="33.75" spans="1:10">
      <c r="A895" s="23"/>
      <c r="B895" s="23"/>
      <c r="C895" s="23" t="s">
        <v>829</v>
      </c>
      <c r="D895" s="53" t="s">
        <v>830</v>
      </c>
      <c r="E895" s="54" t="s">
        <v>1579</v>
      </c>
      <c r="F895" s="43" t="s">
        <v>838</v>
      </c>
      <c r="G895" s="24" t="s">
        <v>862</v>
      </c>
      <c r="H895" s="43" t="s">
        <v>840</v>
      </c>
      <c r="I895" s="43" t="s">
        <v>834</v>
      </c>
      <c r="J895" s="54" t="s">
        <v>1767</v>
      </c>
    </row>
    <row r="896" ht="45" spans="1:10">
      <c r="A896" s="23"/>
      <c r="B896" s="23"/>
      <c r="C896" s="23" t="s">
        <v>842</v>
      </c>
      <c r="D896" s="53" t="s">
        <v>1048</v>
      </c>
      <c r="E896" s="54" t="s">
        <v>1581</v>
      </c>
      <c r="F896" s="43" t="s">
        <v>838</v>
      </c>
      <c r="G896" s="24" t="s">
        <v>862</v>
      </c>
      <c r="H896" s="43" t="s">
        <v>840</v>
      </c>
      <c r="I896" s="43" t="s">
        <v>834</v>
      </c>
      <c r="J896" s="54" t="s">
        <v>1768</v>
      </c>
    </row>
    <row r="897" ht="45" spans="1:10">
      <c r="A897" s="23"/>
      <c r="B897" s="23"/>
      <c r="C897" s="23" t="s">
        <v>847</v>
      </c>
      <c r="D897" s="53" t="s">
        <v>848</v>
      </c>
      <c r="E897" s="54" t="s">
        <v>1278</v>
      </c>
      <c r="F897" s="43" t="s">
        <v>838</v>
      </c>
      <c r="G897" s="24" t="s">
        <v>862</v>
      </c>
      <c r="H897" s="43" t="s">
        <v>840</v>
      </c>
      <c r="I897" s="43" t="s">
        <v>834</v>
      </c>
      <c r="J897" s="54" t="s">
        <v>1769</v>
      </c>
    </row>
    <row r="898" ht="45" spans="1:10">
      <c r="A898" s="23"/>
      <c r="B898" s="23"/>
      <c r="C898" s="23" t="s">
        <v>847</v>
      </c>
      <c r="D898" s="53" t="s">
        <v>848</v>
      </c>
      <c r="E898" s="54" t="s">
        <v>1078</v>
      </c>
      <c r="F898" s="43" t="s">
        <v>838</v>
      </c>
      <c r="G898" s="24" t="s">
        <v>862</v>
      </c>
      <c r="H898" s="43" t="s">
        <v>840</v>
      </c>
      <c r="I898" s="43" t="s">
        <v>834</v>
      </c>
      <c r="J898" s="54" t="s">
        <v>1769</v>
      </c>
    </row>
    <row r="899" spans="1:10">
      <c r="A899" s="23" t="s">
        <v>95</v>
      </c>
      <c r="B899" s="23"/>
      <c r="C899" s="23"/>
      <c r="D899" s="23"/>
      <c r="E899" s="23"/>
      <c r="F899" s="23"/>
      <c r="G899" s="23"/>
      <c r="H899" s="23"/>
      <c r="I899" s="23"/>
      <c r="J899" s="23"/>
    </row>
    <row r="900" ht="191.25" spans="1:10">
      <c r="A900" s="25" t="s">
        <v>632</v>
      </c>
      <c r="B900" s="23" t="s">
        <v>1770</v>
      </c>
      <c r="C900" s="23"/>
      <c r="D900" s="23"/>
      <c r="E900" s="23"/>
      <c r="F900" s="23"/>
      <c r="G900" s="23"/>
      <c r="H900" s="23"/>
      <c r="I900" s="23"/>
      <c r="J900" s="23"/>
    </row>
    <row r="901" ht="33.75" spans="1:10">
      <c r="A901" s="23"/>
      <c r="B901" s="23"/>
      <c r="C901" s="23" t="s">
        <v>829</v>
      </c>
      <c r="D901" s="53" t="s">
        <v>830</v>
      </c>
      <c r="E901" s="54" t="s">
        <v>1771</v>
      </c>
      <c r="F901" s="43" t="s">
        <v>860</v>
      </c>
      <c r="G901" s="24" t="s">
        <v>1772</v>
      </c>
      <c r="H901" s="43" t="s">
        <v>833</v>
      </c>
      <c r="I901" s="43" t="s">
        <v>834</v>
      </c>
      <c r="J901" s="54" t="s">
        <v>1773</v>
      </c>
    </row>
    <row r="902" ht="22.5" spans="1:10">
      <c r="A902" s="23"/>
      <c r="B902" s="23"/>
      <c r="C902" s="23" t="s">
        <v>829</v>
      </c>
      <c r="D902" s="53" t="s">
        <v>877</v>
      </c>
      <c r="E902" s="54" t="s">
        <v>1425</v>
      </c>
      <c r="F902" s="43" t="s">
        <v>860</v>
      </c>
      <c r="G902" s="24" t="s">
        <v>901</v>
      </c>
      <c r="H902" s="43" t="s">
        <v>840</v>
      </c>
      <c r="I902" s="43" t="s">
        <v>834</v>
      </c>
      <c r="J902" s="54" t="s">
        <v>1442</v>
      </c>
    </row>
    <row r="903" ht="22.5" spans="1:10">
      <c r="A903" s="23"/>
      <c r="B903" s="23"/>
      <c r="C903" s="23" t="s">
        <v>829</v>
      </c>
      <c r="D903" s="53" t="s">
        <v>836</v>
      </c>
      <c r="E903" s="54" t="s">
        <v>924</v>
      </c>
      <c r="F903" s="43" t="s">
        <v>838</v>
      </c>
      <c r="G903" s="24" t="s">
        <v>850</v>
      </c>
      <c r="H903" s="43" t="s">
        <v>840</v>
      </c>
      <c r="I903" s="43" t="s">
        <v>834</v>
      </c>
      <c r="J903" s="54" t="s">
        <v>1328</v>
      </c>
    </row>
    <row r="904" ht="33.75" spans="1:10">
      <c r="A904" s="23"/>
      <c r="B904" s="23"/>
      <c r="C904" s="23" t="s">
        <v>842</v>
      </c>
      <c r="D904" s="53" t="s">
        <v>843</v>
      </c>
      <c r="E904" s="54" t="s">
        <v>925</v>
      </c>
      <c r="F904" s="43" t="s">
        <v>838</v>
      </c>
      <c r="G904" s="24" t="s">
        <v>862</v>
      </c>
      <c r="H904" s="43" t="s">
        <v>840</v>
      </c>
      <c r="I904" s="43" t="s">
        <v>834</v>
      </c>
      <c r="J904" s="54" t="s">
        <v>1774</v>
      </c>
    </row>
    <row r="905" ht="33.75" spans="1:10">
      <c r="A905" s="23"/>
      <c r="B905" s="23"/>
      <c r="C905" s="23" t="s">
        <v>847</v>
      </c>
      <c r="D905" s="53" t="s">
        <v>848</v>
      </c>
      <c r="E905" s="54" t="s">
        <v>1220</v>
      </c>
      <c r="F905" s="43" t="s">
        <v>838</v>
      </c>
      <c r="G905" s="24" t="s">
        <v>850</v>
      </c>
      <c r="H905" s="43" t="s">
        <v>840</v>
      </c>
      <c r="I905" s="43" t="s">
        <v>834</v>
      </c>
      <c r="J905" s="54" t="s">
        <v>1775</v>
      </c>
    </row>
    <row r="906" ht="213.75" spans="1:10">
      <c r="A906" s="25" t="s">
        <v>634</v>
      </c>
      <c r="B906" s="23" t="s">
        <v>1776</v>
      </c>
      <c r="C906" s="23"/>
      <c r="D906" s="23"/>
      <c r="E906" s="23"/>
      <c r="F906" s="23"/>
      <c r="G906" s="23"/>
      <c r="H906" s="23"/>
      <c r="I906" s="23"/>
      <c r="J906" s="23"/>
    </row>
    <row r="907" ht="33.75" spans="1:10">
      <c r="A907" s="23"/>
      <c r="B907" s="23"/>
      <c r="C907" s="23" t="s">
        <v>829</v>
      </c>
      <c r="D907" s="53" t="s">
        <v>830</v>
      </c>
      <c r="E907" s="54" t="s">
        <v>1777</v>
      </c>
      <c r="F907" s="43" t="s">
        <v>860</v>
      </c>
      <c r="G907" s="24" t="s">
        <v>901</v>
      </c>
      <c r="H907" s="43" t="s">
        <v>840</v>
      </c>
      <c r="I907" s="43" t="s">
        <v>834</v>
      </c>
      <c r="J907" s="54" t="s">
        <v>1778</v>
      </c>
    </row>
    <row r="908" ht="22.5" spans="1:10">
      <c r="A908" s="23"/>
      <c r="B908" s="23"/>
      <c r="C908" s="23" t="s">
        <v>829</v>
      </c>
      <c r="D908" s="53" t="s">
        <v>830</v>
      </c>
      <c r="E908" s="54" t="s">
        <v>1771</v>
      </c>
      <c r="F908" s="43" t="s">
        <v>860</v>
      </c>
      <c r="G908" s="24" t="s">
        <v>1739</v>
      </c>
      <c r="H908" s="43" t="s">
        <v>1779</v>
      </c>
      <c r="I908" s="43" t="s">
        <v>834</v>
      </c>
      <c r="J908" s="54" t="s">
        <v>1780</v>
      </c>
    </row>
    <row r="909" ht="22.5" spans="1:10">
      <c r="A909" s="23"/>
      <c r="B909" s="23"/>
      <c r="C909" s="23" t="s">
        <v>829</v>
      </c>
      <c r="D909" s="53" t="s">
        <v>830</v>
      </c>
      <c r="E909" s="54" t="s">
        <v>1771</v>
      </c>
      <c r="F909" s="43" t="s">
        <v>860</v>
      </c>
      <c r="G909" s="24" t="s">
        <v>47</v>
      </c>
      <c r="H909" s="43" t="s">
        <v>1779</v>
      </c>
      <c r="I909" s="43" t="s">
        <v>834</v>
      </c>
      <c r="J909" s="54" t="s">
        <v>1781</v>
      </c>
    </row>
    <row r="910" ht="45" spans="1:10">
      <c r="A910" s="23"/>
      <c r="B910" s="23"/>
      <c r="C910" s="23" t="s">
        <v>829</v>
      </c>
      <c r="D910" s="53" t="s">
        <v>877</v>
      </c>
      <c r="E910" s="54" t="s">
        <v>959</v>
      </c>
      <c r="F910" s="43" t="s">
        <v>838</v>
      </c>
      <c r="G910" s="24" t="s">
        <v>862</v>
      </c>
      <c r="H910" s="43" t="s">
        <v>840</v>
      </c>
      <c r="I910" s="43" t="s">
        <v>834</v>
      </c>
      <c r="J910" s="54" t="s">
        <v>1782</v>
      </c>
    </row>
    <row r="911" ht="33.75" spans="1:10">
      <c r="A911" s="23"/>
      <c r="B911" s="23"/>
      <c r="C911" s="23" t="s">
        <v>829</v>
      </c>
      <c r="D911" s="53" t="s">
        <v>836</v>
      </c>
      <c r="E911" s="54" t="s">
        <v>1411</v>
      </c>
      <c r="F911" s="43" t="s">
        <v>860</v>
      </c>
      <c r="G911" s="24" t="s">
        <v>901</v>
      </c>
      <c r="H911" s="43" t="s">
        <v>840</v>
      </c>
      <c r="I911" s="43" t="s">
        <v>834</v>
      </c>
      <c r="J911" s="54" t="s">
        <v>966</v>
      </c>
    </row>
    <row r="912" ht="33.75" spans="1:10">
      <c r="A912" s="23"/>
      <c r="B912" s="23"/>
      <c r="C912" s="23" t="s">
        <v>842</v>
      </c>
      <c r="D912" s="53" t="s">
        <v>843</v>
      </c>
      <c r="E912" s="54" t="s">
        <v>1184</v>
      </c>
      <c r="F912" s="43" t="s">
        <v>838</v>
      </c>
      <c r="G912" s="24" t="s">
        <v>862</v>
      </c>
      <c r="H912" s="43" t="s">
        <v>840</v>
      </c>
      <c r="I912" s="43" t="s">
        <v>834</v>
      </c>
      <c r="J912" s="54" t="s">
        <v>926</v>
      </c>
    </row>
    <row r="913" spans="1:10">
      <c r="A913" s="23"/>
      <c r="B913" s="23"/>
      <c r="C913" s="23" t="s">
        <v>847</v>
      </c>
      <c r="D913" s="53" t="s">
        <v>848</v>
      </c>
      <c r="E913" s="54" t="s">
        <v>1220</v>
      </c>
      <c r="F913" s="43" t="s">
        <v>838</v>
      </c>
      <c r="G913" s="24" t="s">
        <v>850</v>
      </c>
      <c r="H913" s="43" t="s">
        <v>840</v>
      </c>
      <c r="I913" s="43" t="s">
        <v>834</v>
      </c>
      <c r="J913" s="54" t="s">
        <v>968</v>
      </c>
    </row>
    <row r="914" ht="202.5" spans="1:10">
      <c r="A914" s="25" t="s">
        <v>576</v>
      </c>
      <c r="B914" s="23" t="s">
        <v>1783</v>
      </c>
      <c r="C914" s="23"/>
      <c r="D914" s="23"/>
      <c r="E914" s="23"/>
      <c r="F914" s="23"/>
      <c r="G914" s="23"/>
      <c r="H914" s="23"/>
      <c r="I914" s="23"/>
      <c r="J914" s="23"/>
    </row>
    <row r="915" spans="1:10">
      <c r="A915" s="23"/>
      <c r="B915" s="23"/>
      <c r="C915" s="23" t="s">
        <v>829</v>
      </c>
      <c r="D915" s="53" t="s">
        <v>830</v>
      </c>
      <c r="E915" s="54" t="s">
        <v>1784</v>
      </c>
      <c r="F915" s="43" t="s">
        <v>838</v>
      </c>
      <c r="G915" s="24" t="s">
        <v>862</v>
      </c>
      <c r="H915" s="43" t="s">
        <v>840</v>
      </c>
      <c r="I915" s="43" t="s">
        <v>834</v>
      </c>
      <c r="J915" s="54" t="s">
        <v>1785</v>
      </c>
    </row>
    <row r="916" ht="22.5" spans="1:10">
      <c r="A916" s="23"/>
      <c r="B916" s="23"/>
      <c r="C916" s="23" t="s">
        <v>829</v>
      </c>
      <c r="D916" s="53" t="s">
        <v>830</v>
      </c>
      <c r="E916" s="54" t="s">
        <v>1483</v>
      </c>
      <c r="F916" s="43" t="s">
        <v>860</v>
      </c>
      <c r="G916" s="24" t="s">
        <v>901</v>
      </c>
      <c r="H916" s="43" t="s">
        <v>840</v>
      </c>
      <c r="I916" s="43" t="s">
        <v>834</v>
      </c>
      <c r="J916" s="54" t="s">
        <v>1786</v>
      </c>
    </row>
    <row r="917" ht="22.5" spans="1:10">
      <c r="A917" s="23"/>
      <c r="B917" s="23"/>
      <c r="C917" s="23" t="s">
        <v>842</v>
      </c>
      <c r="D917" s="53" t="s">
        <v>1048</v>
      </c>
      <c r="E917" s="54" t="s">
        <v>1787</v>
      </c>
      <c r="F917" s="43" t="s">
        <v>838</v>
      </c>
      <c r="G917" s="24" t="s">
        <v>862</v>
      </c>
      <c r="H917" s="43" t="s">
        <v>840</v>
      </c>
      <c r="I917" s="43" t="s">
        <v>834</v>
      </c>
      <c r="J917" s="54" t="s">
        <v>1788</v>
      </c>
    </row>
    <row r="918" ht="22.5" spans="1:10">
      <c r="A918" s="23"/>
      <c r="B918" s="23"/>
      <c r="C918" s="23" t="s">
        <v>847</v>
      </c>
      <c r="D918" s="53" t="s">
        <v>848</v>
      </c>
      <c r="E918" s="54" t="s">
        <v>1278</v>
      </c>
      <c r="F918" s="43" t="s">
        <v>838</v>
      </c>
      <c r="G918" s="24" t="s">
        <v>850</v>
      </c>
      <c r="H918" s="43" t="s">
        <v>840</v>
      </c>
      <c r="I918" s="43" t="s">
        <v>834</v>
      </c>
      <c r="J918" s="54" t="s">
        <v>1789</v>
      </c>
    </row>
    <row r="919" ht="22.5" spans="1:10">
      <c r="A919" s="23"/>
      <c r="B919" s="23"/>
      <c r="C919" s="23" t="s">
        <v>847</v>
      </c>
      <c r="D919" s="53" t="s">
        <v>848</v>
      </c>
      <c r="E919" s="54" t="s">
        <v>1078</v>
      </c>
      <c r="F919" s="43" t="s">
        <v>838</v>
      </c>
      <c r="G919" s="24" t="s">
        <v>850</v>
      </c>
      <c r="H919" s="43" t="s">
        <v>840</v>
      </c>
      <c r="I919" s="43" t="s">
        <v>834</v>
      </c>
      <c r="J919" s="54" t="s">
        <v>1789</v>
      </c>
    </row>
    <row r="920" ht="168.75" spans="1:10">
      <c r="A920" s="25" t="s">
        <v>581</v>
      </c>
      <c r="B920" s="23" t="s">
        <v>1790</v>
      </c>
      <c r="C920" s="23"/>
      <c r="D920" s="23"/>
      <c r="E920" s="23"/>
      <c r="F920" s="23"/>
      <c r="G920" s="23"/>
      <c r="H920" s="23"/>
      <c r="I920" s="23"/>
      <c r="J920" s="23"/>
    </row>
    <row r="921" ht="33.75" spans="1:10">
      <c r="A921" s="23"/>
      <c r="B921" s="23"/>
      <c r="C921" s="23" t="s">
        <v>829</v>
      </c>
      <c r="D921" s="53" t="s">
        <v>830</v>
      </c>
      <c r="E921" s="54" t="s">
        <v>1791</v>
      </c>
      <c r="F921" s="43" t="s">
        <v>860</v>
      </c>
      <c r="G921" s="24" t="s">
        <v>1792</v>
      </c>
      <c r="H921" s="43" t="s">
        <v>833</v>
      </c>
      <c r="I921" s="43" t="s">
        <v>834</v>
      </c>
      <c r="J921" s="54" t="s">
        <v>1793</v>
      </c>
    </row>
    <row r="922" ht="33.75" spans="1:10">
      <c r="A922" s="23"/>
      <c r="B922" s="23"/>
      <c r="C922" s="23" t="s">
        <v>829</v>
      </c>
      <c r="D922" s="53" t="s">
        <v>877</v>
      </c>
      <c r="E922" s="54" t="s">
        <v>1794</v>
      </c>
      <c r="F922" s="43" t="s">
        <v>860</v>
      </c>
      <c r="G922" s="24" t="s">
        <v>901</v>
      </c>
      <c r="H922" s="43" t="s">
        <v>840</v>
      </c>
      <c r="I922" s="43" t="s">
        <v>834</v>
      </c>
      <c r="J922" s="54" t="s">
        <v>1795</v>
      </c>
    </row>
    <row r="923" ht="56.25" spans="1:10">
      <c r="A923" s="23"/>
      <c r="B923" s="23"/>
      <c r="C923" s="23" t="s">
        <v>829</v>
      </c>
      <c r="D923" s="53" t="s">
        <v>877</v>
      </c>
      <c r="E923" s="54" t="s">
        <v>1796</v>
      </c>
      <c r="F923" s="43" t="s">
        <v>860</v>
      </c>
      <c r="G923" s="24" t="s">
        <v>901</v>
      </c>
      <c r="H923" s="43" t="s">
        <v>840</v>
      </c>
      <c r="I923" s="43" t="s">
        <v>834</v>
      </c>
      <c r="J923" s="54" t="s">
        <v>1797</v>
      </c>
    </row>
    <row r="924" ht="56.25" spans="1:10">
      <c r="A924" s="23"/>
      <c r="B924" s="23"/>
      <c r="C924" s="23" t="s">
        <v>829</v>
      </c>
      <c r="D924" s="53" t="s">
        <v>836</v>
      </c>
      <c r="E924" s="54" t="s">
        <v>891</v>
      </c>
      <c r="F924" s="43" t="s">
        <v>860</v>
      </c>
      <c r="G924" s="24" t="s">
        <v>901</v>
      </c>
      <c r="H924" s="43" t="s">
        <v>840</v>
      </c>
      <c r="I924" s="43" t="s">
        <v>834</v>
      </c>
      <c r="J924" s="54" t="s">
        <v>1798</v>
      </c>
    </row>
    <row r="925" ht="56.25" spans="1:10">
      <c r="A925" s="23"/>
      <c r="B925" s="23"/>
      <c r="C925" s="23" t="s">
        <v>842</v>
      </c>
      <c r="D925" s="53" t="s">
        <v>843</v>
      </c>
      <c r="E925" s="54" t="s">
        <v>1471</v>
      </c>
      <c r="F925" s="43" t="s">
        <v>838</v>
      </c>
      <c r="G925" s="24" t="s">
        <v>862</v>
      </c>
      <c r="H925" s="43" t="s">
        <v>840</v>
      </c>
      <c r="I925" s="43" t="s">
        <v>834</v>
      </c>
      <c r="J925" s="54" t="s">
        <v>1799</v>
      </c>
    </row>
    <row r="926" ht="45" spans="1:10">
      <c r="A926" s="23"/>
      <c r="B926" s="23"/>
      <c r="C926" s="23" t="s">
        <v>847</v>
      </c>
      <c r="D926" s="53" t="s">
        <v>848</v>
      </c>
      <c r="E926" s="54" t="s">
        <v>1220</v>
      </c>
      <c r="F926" s="43" t="s">
        <v>838</v>
      </c>
      <c r="G926" s="24" t="s">
        <v>850</v>
      </c>
      <c r="H926" s="43" t="s">
        <v>840</v>
      </c>
      <c r="I926" s="43" t="s">
        <v>834</v>
      </c>
      <c r="J926" s="54" t="s">
        <v>1800</v>
      </c>
    </row>
    <row r="927" ht="67.5" spans="1:10">
      <c r="A927" s="25" t="s">
        <v>596</v>
      </c>
      <c r="B927" s="23" t="s">
        <v>1801</v>
      </c>
      <c r="C927" s="23"/>
      <c r="D927" s="23"/>
      <c r="E927" s="23"/>
      <c r="F927" s="23"/>
      <c r="G927" s="23"/>
      <c r="H927" s="23"/>
      <c r="I927" s="23"/>
      <c r="J927" s="23"/>
    </row>
    <row r="928" ht="22.5" spans="1:10">
      <c r="A928" s="23"/>
      <c r="B928" s="23"/>
      <c r="C928" s="23" t="s">
        <v>829</v>
      </c>
      <c r="D928" s="53" t="s">
        <v>830</v>
      </c>
      <c r="E928" s="54" t="s">
        <v>984</v>
      </c>
      <c r="F928" s="43" t="s">
        <v>860</v>
      </c>
      <c r="G928" s="24" t="s">
        <v>52</v>
      </c>
      <c r="H928" s="43" t="s">
        <v>1779</v>
      </c>
      <c r="I928" s="43" t="s">
        <v>834</v>
      </c>
      <c r="J928" s="54" t="s">
        <v>963</v>
      </c>
    </row>
    <row r="929" ht="33.75" spans="1:10">
      <c r="A929" s="23"/>
      <c r="B929" s="23"/>
      <c r="C929" s="23" t="s">
        <v>829</v>
      </c>
      <c r="D929" s="53" t="s">
        <v>877</v>
      </c>
      <c r="E929" s="54" t="s">
        <v>922</v>
      </c>
      <c r="F929" s="43" t="s">
        <v>860</v>
      </c>
      <c r="G929" s="24" t="s">
        <v>901</v>
      </c>
      <c r="H929" s="43" t="s">
        <v>840</v>
      </c>
      <c r="I929" s="43" t="s">
        <v>834</v>
      </c>
      <c r="J929" s="54" t="s">
        <v>1802</v>
      </c>
    </row>
    <row r="930" ht="22.5" spans="1:10">
      <c r="A930" s="23"/>
      <c r="B930" s="23"/>
      <c r="C930" s="23" t="s">
        <v>829</v>
      </c>
      <c r="D930" s="53" t="s">
        <v>877</v>
      </c>
      <c r="E930" s="54" t="s">
        <v>932</v>
      </c>
      <c r="F930" s="43" t="s">
        <v>860</v>
      </c>
      <c r="G930" s="24" t="s">
        <v>901</v>
      </c>
      <c r="H930" s="43" t="s">
        <v>840</v>
      </c>
      <c r="I930" s="43" t="s">
        <v>834</v>
      </c>
      <c r="J930" s="54" t="s">
        <v>974</v>
      </c>
    </row>
    <row r="931" ht="45" spans="1:10">
      <c r="A931" s="23"/>
      <c r="B931" s="23"/>
      <c r="C931" s="23" t="s">
        <v>829</v>
      </c>
      <c r="D931" s="53" t="s">
        <v>836</v>
      </c>
      <c r="E931" s="54" t="s">
        <v>965</v>
      </c>
      <c r="F931" s="43" t="s">
        <v>838</v>
      </c>
      <c r="G931" s="24" t="s">
        <v>862</v>
      </c>
      <c r="H931" s="43" t="s">
        <v>840</v>
      </c>
      <c r="I931" s="43" t="s">
        <v>834</v>
      </c>
      <c r="J931" s="54" t="s">
        <v>1803</v>
      </c>
    </row>
    <row r="932" ht="33.75" spans="1:10">
      <c r="A932" s="23"/>
      <c r="B932" s="23"/>
      <c r="C932" s="23" t="s">
        <v>842</v>
      </c>
      <c r="D932" s="53" t="s">
        <v>843</v>
      </c>
      <c r="E932" s="54" t="s">
        <v>1471</v>
      </c>
      <c r="F932" s="43" t="s">
        <v>838</v>
      </c>
      <c r="G932" s="24" t="s">
        <v>850</v>
      </c>
      <c r="H932" s="43" t="s">
        <v>840</v>
      </c>
      <c r="I932" s="43" t="s">
        <v>834</v>
      </c>
      <c r="J932" s="54" t="s">
        <v>1774</v>
      </c>
    </row>
    <row r="933" spans="1:10">
      <c r="A933" s="23"/>
      <c r="B933" s="23"/>
      <c r="C933" s="23" t="s">
        <v>847</v>
      </c>
      <c r="D933" s="53" t="s">
        <v>848</v>
      </c>
      <c r="E933" s="54" t="s">
        <v>967</v>
      </c>
      <c r="F933" s="43" t="s">
        <v>838</v>
      </c>
      <c r="G933" s="24" t="s">
        <v>850</v>
      </c>
      <c r="H933" s="43" t="s">
        <v>840</v>
      </c>
      <c r="I933" s="43" t="s">
        <v>834</v>
      </c>
      <c r="J933" s="54" t="s">
        <v>968</v>
      </c>
    </row>
    <row r="934" ht="236.25" spans="1:10">
      <c r="A934" s="25" t="s">
        <v>656</v>
      </c>
      <c r="B934" s="23" t="s">
        <v>1804</v>
      </c>
      <c r="C934" s="23"/>
      <c r="D934" s="23"/>
      <c r="E934" s="23"/>
      <c r="F934" s="23"/>
      <c r="G934" s="23"/>
      <c r="H934" s="23"/>
      <c r="I934" s="23"/>
      <c r="J934" s="23"/>
    </row>
    <row r="935" ht="22.5" spans="1:10">
      <c r="A935" s="23"/>
      <c r="B935" s="23"/>
      <c r="C935" s="23" t="s">
        <v>829</v>
      </c>
      <c r="D935" s="53" t="s">
        <v>830</v>
      </c>
      <c r="E935" s="54" t="s">
        <v>859</v>
      </c>
      <c r="F935" s="43" t="s">
        <v>838</v>
      </c>
      <c r="G935" s="24" t="s">
        <v>1739</v>
      </c>
      <c r="H935" s="43" t="s">
        <v>833</v>
      </c>
      <c r="I935" s="43" t="s">
        <v>834</v>
      </c>
      <c r="J935" s="54" t="s">
        <v>1805</v>
      </c>
    </row>
    <row r="936" ht="33.75" spans="1:10">
      <c r="A936" s="23"/>
      <c r="B936" s="23"/>
      <c r="C936" s="23" t="s">
        <v>829</v>
      </c>
      <c r="D936" s="53" t="s">
        <v>836</v>
      </c>
      <c r="E936" s="54" t="s">
        <v>891</v>
      </c>
      <c r="F936" s="43" t="s">
        <v>838</v>
      </c>
      <c r="G936" s="24" t="s">
        <v>862</v>
      </c>
      <c r="H936" s="43" t="s">
        <v>840</v>
      </c>
      <c r="I936" s="43" t="s">
        <v>834</v>
      </c>
      <c r="J936" s="54" t="s">
        <v>1806</v>
      </c>
    </row>
    <row r="937" ht="45" spans="1:10">
      <c r="A937" s="23"/>
      <c r="B937" s="23"/>
      <c r="C937" s="23" t="s">
        <v>842</v>
      </c>
      <c r="D937" s="53" t="s">
        <v>843</v>
      </c>
      <c r="E937" s="54" t="s">
        <v>1059</v>
      </c>
      <c r="F937" s="43" t="s">
        <v>838</v>
      </c>
      <c r="G937" s="24" t="s">
        <v>862</v>
      </c>
      <c r="H937" s="43" t="s">
        <v>840</v>
      </c>
      <c r="I937" s="43" t="s">
        <v>834</v>
      </c>
      <c r="J937" s="54" t="s">
        <v>1807</v>
      </c>
    </row>
    <row r="938" ht="45" spans="1:10">
      <c r="A938" s="23"/>
      <c r="B938" s="23"/>
      <c r="C938" s="23" t="s">
        <v>847</v>
      </c>
      <c r="D938" s="53" t="s">
        <v>848</v>
      </c>
      <c r="E938" s="54" t="s">
        <v>1220</v>
      </c>
      <c r="F938" s="43" t="s">
        <v>838</v>
      </c>
      <c r="G938" s="24" t="s">
        <v>918</v>
      </c>
      <c r="H938" s="43" t="s">
        <v>840</v>
      </c>
      <c r="I938" s="43" t="s">
        <v>834</v>
      </c>
      <c r="J938" s="54" t="s">
        <v>1808</v>
      </c>
    </row>
    <row r="939" ht="22.5" spans="1:10">
      <c r="A939" s="23"/>
      <c r="B939" s="23"/>
      <c r="C939" s="23" t="s">
        <v>852</v>
      </c>
      <c r="D939" s="53" t="s">
        <v>853</v>
      </c>
      <c r="E939" s="54" t="s">
        <v>1809</v>
      </c>
      <c r="F939" s="43" t="s">
        <v>832</v>
      </c>
      <c r="G939" s="24" t="s">
        <v>870</v>
      </c>
      <c r="H939" s="43" t="s">
        <v>856</v>
      </c>
      <c r="I939" s="43" t="s">
        <v>834</v>
      </c>
      <c r="J939" s="54" t="s">
        <v>1810</v>
      </c>
    </row>
    <row r="940" ht="157.5" spans="1:10">
      <c r="A940" s="25" t="s">
        <v>600</v>
      </c>
      <c r="B940" s="23" t="s">
        <v>1811</v>
      </c>
      <c r="C940" s="23"/>
      <c r="D940" s="23"/>
      <c r="E940" s="23"/>
      <c r="F940" s="23"/>
      <c r="G940" s="23"/>
      <c r="H940" s="23"/>
      <c r="I940" s="23"/>
      <c r="J940" s="23"/>
    </row>
    <row r="941" ht="45" spans="1:10">
      <c r="A941" s="23"/>
      <c r="B941" s="23"/>
      <c r="C941" s="23" t="s">
        <v>829</v>
      </c>
      <c r="D941" s="53" t="s">
        <v>830</v>
      </c>
      <c r="E941" s="54" t="s">
        <v>1812</v>
      </c>
      <c r="F941" s="43" t="s">
        <v>860</v>
      </c>
      <c r="G941" s="24" t="s">
        <v>901</v>
      </c>
      <c r="H941" s="43" t="s">
        <v>840</v>
      </c>
      <c r="I941" s="43" t="s">
        <v>834</v>
      </c>
      <c r="J941" s="54" t="s">
        <v>1813</v>
      </c>
    </row>
    <row r="942" ht="45" spans="1:10">
      <c r="A942" s="23"/>
      <c r="B942" s="23"/>
      <c r="C942" s="23" t="s">
        <v>829</v>
      </c>
      <c r="D942" s="53" t="s">
        <v>877</v>
      </c>
      <c r="E942" s="54" t="s">
        <v>988</v>
      </c>
      <c r="F942" s="43" t="s">
        <v>860</v>
      </c>
      <c r="G942" s="24" t="s">
        <v>901</v>
      </c>
      <c r="H942" s="43" t="s">
        <v>840</v>
      </c>
      <c r="I942" s="43" t="s">
        <v>834</v>
      </c>
      <c r="J942" s="54" t="s">
        <v>1814</v>
      </c>
    </row>
    <row r="943" ht="45" spans="1:10">
      <c r="A943" s="23"/>
      <c r="B943" s="23"/>
      <c r="C943" s="23" t="s">
        <v>829</v>
      </c>
      <c r="D943" s="53" t="s">
        <v>836</v>
      </c>
      <c r="E943" s="54" t="s">
        <v>1411</v>
      </c>
      <c r="F943" s="43" t="s">
        <v>860</v>
      </c>
      <c r="G943" s="24" t="s">
        <v>901</v>
      </c>
      <c r="H943" s="43" t="s">
        <v>840</v>
      </c>
      <c r="I943" s="43" t="s">
        <v>834</v>
      </c>
      <c r="J943" s="54" t="s">
        <v>1814</v>
      </c>
    </row>
    <row r="944" ht="56.25" spans="1:10">
      <c r="A944" s="23"/>
      <c r="B944" s="23"/>
      <c r="C944" s="23" t="s">
        <v>842</v>
      </c>
      <c r="D944" s="53" t="s">
        <v>843</v>
      </c>
      <c r="E944" s="54" t="s">
        <v>1815</v>
      </c>
      <c r="F944" s="43" t="s">
        <v>838</v>
      </c>
      <c r="G944" s="24" t="s">
        <v>1396</v>
      </c>
      <c r="H944" s="43" t="s">
        <v>840</v>
      </c>
      <c r="I944" s="43" t="s">
        <v>834</v>
      </c>
      <c r="J944" s="54" t="s">
        <v>1816</v>
      </c>
    </row>
    <row r="945" ht="45" spans="1:10">
      <c r="A945" s="23"/>
      <c r="B945" s="23"/>
      <c r="C945" s="23" t="s">
        <v>847</v>
      </c>
      <c r="D945" s="53" t="s">
        <v>848</v>
      </c>
      <c r="E945" s="54" t="s">
        <v>1220</v>
      </c>
      <c r="F945" s="43" t="s">
        <v>838</v>
      </c>
      <c r="G945" s="24" t="s">
        <v>850</v>
      </c>
      <c r="H945" s="43" t="s">
        <v>840</v>
      </c>
      <c r="I945" s="43" t="s">
        <v>834</v>
      </c>
      <c r="J945" s="54" t="s">
        <v>1817</v>
      </c>
    </row>
    <row r="946" ht="191.25" spans="1:10">
      <c r="A946" s="25" t="s">
        <v>592</v>
      </c>
      <c r="B946" s="23" t="s">
        <v>1818</v>
      </c>
      <c r="C946" s="23"/>
      <c r="D946" s="23"/>
      <c r="E946" s="23"/>
      <c r="F946" s="23"/>
      <c r="G946" s="23"/>
      <c r="H946" s="23"/>
      <c r="I946" s="23"/>
      <c r="J946" s="23"/>
    </row>
    <row r="947" ht="22.5" spans="1:10">
      <c r="A947" s="23"/>
      <c r="B947" s="23"/>
      <c r="C947" s="23" t="s">
        <v>829</v>
      </c>
      <c r="D947" s="53" t="s">
        <v>830</v>
      </c>
      <c r="E947" s="54" t="s">
        <v>1819</v>
      </c>
      <c r="F947" s="43" t="s">
        <v>860</v>
      </c>
      <c r="G947" s="24" t="s">
        <v>1763</v>
      </c>
      <c r="H947" s="43" t="s">
        <v>833</v>
      </c>
      <c r="I947" s="43" t="s">
        <v>834</v>
      </c>
      <c r="J947" s="54" t="s">
        <v>1820</v>
      </c>
    </row>
    <row r="948" ht="22.5" spans="1:10">
      <c r="A948" s="23"/>
      <c r="B948" s="23"/>
      <c r="C948" s="23" t="s">
        <v>829</v>
      </c>
      <c r="D948" s="53" t="s">
        <v>877</v>
      </c>
      <c r="E948" s="54" t="s">
        <v>1425</v>
      </c>
      <c r="F948" s="43" t="s">
        <v>860</v>
      </c>
      <c r="G948" s="24" t="s">
        <v>901</v>
      </c>
      <c r="H948" s="43" t="s">
        <v>840</v>
      </c>
      <c r="I948" s="43" t="s">
        <v>834</v>
      </c>
      <c r="J948" s="54" t="s">
        <v>1821</v>
      </c>
    </row>
    <row r="949" ht="33.75" spans="1:10">
      <c r="A949" s="23"/>
      <c r="B949" s="23"/>
      <c r="C949" s="23" t="s">
        <v>829</v>
      </c>
      <c r="D949" s="53" t="s">
        <v>836</v>
      </c>
      <c r="E949" s="54" t="s">
        <v>1243</v>
      </c>
      <c r="F949" s="43" t="s">
        <v>860</v>
      </c>
      <c r="G949" s="24" t="s">
        <v>901</v>
      </c>
      <c r="H949" s="43" t="s">
        <v>840</v>
      </c>
      <c r="I949" s="43" t="s">
        <v>834</v>
      </c>
      <c r="J949" s="54" t="s">
        <v>1822</v>
      </c>
    </row>
    <row r="950" spans="1:10">
      <c r="A950" s="23"/>
      <c r="B950" s="23"/>
      <c r="C950" s="23" t="s">
        <v>842</v>
      </c>
      <c r="D950" s="53" t="s">
        <v>1048</v>
      </c>
      <c r="E950" s="54" t="s">
        <v>1823</v>
      </c>
      <c r="F950" s="43" t="s">
        <v>860</v>
      </c>
      <c r="G950" s="24" t="s">
        <v>901</v>
      </c>
      <c r="H950" s="43" t="s">
        <v>840</v>
      </c>
      <c r="I950" s="43" t="s">
        <v>834</v>
      </c>
      <c r="J950" s="54" t="s">
        <v>1824</v>
      </c>
    </row>
    <row r="951" ht="33.75" spans="1:10">
      <c r="A951" s="23"/>
      <c r="B951" s="23"/>
      <c r="C951" s="23" t="s">
        <v>847</v>
      </c>
      <c r="D951" s="53" t="s">
        <v>848</v>
      </c>
      <c r="E951" s="54" t="s">
        <v>1220</v>
      </c>
      <c r="F951" s="43" t="s">
        <v>838</v>
      </c>
      <c r="G951" s="24" t="s">
        <v>850</v>
      </c>
      <c r="H951" s="43" t="s">
        <v>840</v>
      </c>
      <c r="I951" s="43" t="s">
        <v>834</v>
      </c>
      <c r="J951" s="54" t="s">
        <v>1825</v>
      </c>
    </row>
    <row r="952" ht="270" spans="1:10">
      <c r="A952" s="25" t="s">
        <v>594</v>
      </c>
      <c r="B952" s="23" t="s">
        <v>1826</v>
      </c>
      <c r="C952" s="23"/>
      <c r="D952" s="23"/>
      <c r="E952" s="23"/>
      <c r="F952" s="23"/>
      <c r="G952" s="23"/>
      <c r="H952" s="23"/>
      <c r="I952" s="23"/>
      <c r="J952" s="23"/>
    </row>
    <row r="953" ht="22.5" spans="1:10">
      <c r="A953" s="23"/>
      <c r="B953" s="23"/>
      <c r="C953" s="23" t="s">
        <v>829</v>
      </c>
      <c r="D953" s="53" t="s">
        <v>830</v>
      </c>
      <c r="E953" s="54" t="s">
        <v>1771</v>
      </c>
      <c r="F953" s="43" t="s">
        <v>860</v>
      </c>
      <c r="G953" s="24" t="s">
        <v>1827</v>
      </c>
      <c r="H953" s="43" t="s">
        <v>1779</v>
      </c>
      <c r="I953" s="43" t="s">
        <v>834</v>
      </c>
      <c r="J953" s="54" t="s">
        <v>1828</v>
      </c>
    </row>
    <row r="954" ht="22.5" spans="1:10">
      <c r="A954" s="23"/>
      <c r="B954" s="23"/>
      <c r="C954" s="23" t="s">
        <v>829</v>
      </c>
      <c r="D954" s="53" t="s">
        <v>877</v>
      </c>
      <c r="E954" s="54" t="s">
        <v>1490</v>
      </c>
      <c r="F954" s="43" t="s">
        <v>860</v>
      </c>
      <c r="G954" s="24" t="s">
        <v>901</v>
      </c>
      <c r="H954" s="43" t="s">
        <v>840</v>
      </c>
      <c r="I954" s="43" t="s">
        <v>834</v>
      </c>
      <c r="J954" s="54" t="s">
        <v>1829</v>
      </c>
    </row>
    <row r="955" ht="33.75" spans="1:10">
      <c r="A955" s="23"/>
      <c r="B955" s="23"/>
      <c r="C955" s="23" t="s">
        <v>829</v>
      </c>
      <c r="D955" s="53" t="s">
        <v>877</v>
      </c>
      <c r="E955" s="54" t="s">
        <v>1683</v>
      </c>
      <c r="F955" s="43" t="s">
        <v>860</v>
      </c>
      <c r="G955" s="24" t="s">
        <v>901</v>
      </c>
      <c r="H955" s="43" t="s">
        <v>840</v>
      </c>
      <c r="I955" s="43" t="s">
        <v>834</v>
      </c>
      <c r="J955" s="54" t="s">
        <v>1830</v>
      </c>
    </row>
    <row r="956" ht="22.5" spans="1:10">
      <c r="A956" s="23"/>
      <c r="B956" s="23"/>
      <c r="C956" s="23" t="s">
        <v>829</v>
      </c>
      <c r="D956" s="53" t="s">
        <v>836</v>
      </c>
      <c r="E956" s="54" t="s">
        <v>891</v>
      </c>
      <c r="F956" s="43" t="s">
        <v>860</v>
      </c>
      <c r="G956" s="24" t="s">
        <v>901</v>
      </c>
      <c r="H956" s="43" t="s">
        <v>840</v>
      </c>
      <c r="I956" s="43" t="s">
        <v>834</v>
      </c>
      <c r="J956" s="54" t="s">
        <v>1328</v>
      </c>
    </row>
    <row r="957" ht="33.75" spans="1:10">
      <c r="A957" s="23"/>
      <c r="B957" s="23"/>
      <c r="C957" s="23" t="s">
        <v>842</v>
      </c>
      <c r="D957" s="53" t="s">
        <v>843</v>
      </c>
      <c r="E957" s="54" t="s">
        <v>1471</v>
      </c>
      <c r="F957" s="43" t="s">
        <v>838</v>
      </c>
      <c r="G957" s="24" t="s">
        <v>862</v>
      </c>
      <c r="H957" s="43" t="s">
        <v>840</v>
      </c>
      <c r="I957" s="43" t="s">
        <v>834</v>
      </c>
      <c r="J957" s="54" t="s">
        <v>1774</v>
      </c>
    </row>
    <row r="958" ht="33.75" spans="1:10">
      <c r="A958" s="23"/>
      <c r="B958" s="23"/>
      <c r="C958" s="23" t="s">
        <v>847</v>
      </c>
      <c r="D958" s="53" t="s">
        <v>848</v>
      </c>
      <c r="E958" s="54" t="s">
        <v>1023</v>
      </c>
      <c r="F958" s="43" t="s">
        <v>838</v>
      </c>
      <c r="G958" s="24" t="s">
        <v>850</v>
      </c>
      <c r="H958" s="43" t="s">
        <v>840</v>
      </c>
      <c r="I958" s="43" t="s">
        <v>834</v>
      </c>
      <c r="J958" s="54" t="s">
        <v>1831</v>
      </c>
    </row>
    <row r="959" spans="1:10">
      <c r="A959" s="23" t="s">
        <v>97</v>
      </c>
      <c r="B959" s="23"/>
      <c r="C959" s="23"/>
      <c r="D959" s="23"/>
      <c r="E959" s="23"/>
      <c r="F959" s="23"/>
      <c r="G959" s="23"/>
      <c r="H959" s="23"/>
      <c r="I959" s="23"/>
      <c r="J959" s="23"/>
    </row>
    <row r="960" ht="45" spans="1:10">
      <c r="A960" s="25" t="s">
        <v>576</v>
      </c>
      <c r="B960" s="23" t="s">
        <v>1832</v>
      </c>
      <c r="C960" s="23"/>
      <c r="D960" s="23"/>
      <c r="E960" s="23"/>
      <c r="F960" s="23"/>
      <c r="G960" s="23"/>
      <c r="H960" s="23"/>
      <c r="I960" s="23"/>
      <c r="J960" s="23"/>
    </row>
    <row r="961" ht="45" spans="1:10">
      <c r="A961" s="23"/>
      <c r="B961" s="23"/>
      <c r="C961" s="23" t="s">
        <v>829</v>
      </c>
      <c r="D961" s="53" t="s">
        <v>830</v>
      </c>
      <c r="E961" s="54" t="s">
        <v>991</v>
      </c>
      <c r="F961" s="43" t="s">
        <v>838</v>
      </c>
      <c r="G961" s="24" t="s">
        <v>862</v>
      </c>
      <c r="H961" s="43" t="s">
        <v>840</v>
      </c>
      <c r="I961" s="43" t="s">
        <v>834</v>
      </c>
      <c r="J961" s="54" t="s">
        <v>992</v>
      </c>
    </row>
    <row r="962" ht="33.75" spans="1:10">
      <c r="A962" s="23"/>
      <c r="B962" s="23"/>
      <c r="C962" s="23" t="s">
        <v>829</v>
      </c>
      <c r="D962" s="53" t="s">
        <v>877</v>
      </c>
      <c r="E962" s="54" t="s">
        <v>1579</v>
      </c>
      <c r="F962" s="43" t="s">
        <v>838</v>
      </c>
      <c r="G962" s="24" t="s">
        <v>850</v>
      </c>
      <c r="H962" s="43" t="s">
        <v>840</v>
      </c>
      <c r="I962" s="43" t="s">
        <v>834</v>
      </c>
      <c r="J962" s="54" t="s">
        <v>1833</v>
      </c>
    </row>
    <row r="963" ht="45" spans="1:10">
      <c r="A963" s="23"/>
      <c r="B963" s="23"/>
      <c r="C963" s="23" t="s">
        <v>842</v>
      </c>
      <c r="D963" s="53" t="s">
        <v>1048</v>
      </c>
      <c r="E963" s="54" t="s">
        <v>1581</v>
      </c>
      <c r="F963" s="43" t="s">
        <v>838</v>
      </c>
      <c r="G963" s="24" t="s">
        <v>862</v>
      </c>
      <c r="H963" s="43" t="s">
        <v>840</v>
      </c>
      <c r="I963" s="43" t="s">
        <v>834</v>
      </c>
      <c r="J963" s="54" t="s">
        <v>1834</v>
      </c>
    </row>
    <row r="964" ht="45" spans="1:10">
      <c r="A964" s="23"/>
      <c r="B964" s="23"/>
      <c r="C964" s="23" t="s">
        <v>847</v>
      </c>
      <c r="D964" s="53" t="s">
        <v>848</v>
      </c>
      <c r="E964" s="54" t="s">
        <v>1278</v>
      </c>
      <c r="F964" s="43" t="s">
        <v>838</v>
      </c>
      <c r="G964" s="24" t="s">
        <v>918</v>
      </c>
      <c r="H964" s="43" t="s">
        <v>840</v>
      </c>
      <c r="I964" s="43" t="s">
        <v>834</v>
      </c>
      <c r="J964" s="54" t="s">
        <v>1835</v>
      </c>
    </row>
    <row r="965" ht="45" spans="1:10">
      <c r="A965" s="23"/>
      <c r="B965" s="23"/>
      <c r="C965" s="23" t="s">
        <v>847</v>
      </c>
      <c r="D965" s="53" t="s">
        <v>848</v>
      </c>
      <c r="E965" s="54" t="s">
        <v>1078</v>
      </c>
      <c r="F965" s="43" t="s">
        <v>838</v>
      </c>
      <c r="G965" s="24" t="s">
        <v>918</v>
      </c>
      <c r="H965" s="43" t="s">
        <v>840</v>
      </c>
      <c r="I965" s="43" t="s">
        <v>834</v>
      </c>
      <c r="J965" s="54" t="s">
        <v>1835</v>
      </c>
    </row>
    <row r="966" ht="202.5" spans="1:10">
      <c r="A966" s="25" t="s">
        <v>594</v>
      </c>
      <c r="B966" s="23" t="s">
        <v>1836</v>
      </c>
      <c r="C966" s="23"/>
      <c r="D966" s="23"/>
      <c r="E966" s="23"/>
      <c r="F966" s="23"/>
      <c r="G966" s="23"/>
      <c r="H966" s="23"/>
      <c r="I966" s="23"/>
      <c r="J966" s="23"/>
    </row>
    <row r="967" ht="33.75" spans="1:10">
      <c r="A967" s="23"/>
      <c r="B967" s="23"/>
      <c r="C967" s="23" t="s">
        <v>829</v>
      </c>
      <c r="D967" s="53" t="s">
        <v>830</v>
      </c>
      <c r="E967" s="54" t="s">
        <v>859</v>
      </c>
      <c r="F967" s="43" t="s">
        <v>860</v>
      </c>
      <c r="G967" s="24" t="s">
        <v>1837</v>
      </c>
      <c r="H967" s="43" t="s">
        <v>833</v>
      </c>
      <c r="I967" s="43" t="s">
        <v>834</v>
      </c>
      <c r="J967" s="54" t="s">
        <v>1838</v>
      </c>
    </row>
    <row r="968" ht="22.5" spans="1:10">
      <c r="A968" s="23"/>
      <c r="B968" s="23"/>
      <c r="C968" s="23" t="s">
        <v>829</v>
      </c>
      <c r="D968" s="53" t="s">
        <v>877</v>
      </c>
      <c r="E968" s="54" t="s">
        <v>1839</v>
      </c>
      <c r="F968" s="43" t="s">
        <v>860</v>
      </c>
      <c r="G968" s="24" t="s">
        <v>901</v>
      </c>
      <c r="H968" s="43" t="s">
        <v>840</v>
      </c>
      <c r="I968" s="43" t="s">
        <v>834</v>
      </c>
      <c r="J968" s="54" t="s">
        <v>1840</v>
      </c>
    </row>
    <row r="969" ht="22.5" spans="1:10">
      <c r="A969" s="23"/>
      <c r="B969" s="23"/>
      <c r="C969" s="23" t="s">
        <v>829</v>
      </c>
      <c r="D969" s="53" t="s">
        <v>836</v>
      </c>
      <c r="E969" s="54" t="s">
        <v>1683</v>
      </c>
      <c r="F969" s="43" t="s">
        <v>860</v>
      </c>
      <c r="G969" s="24" t="s">
        <v>901</v>
      </c>
      <c r="H969" s="43" t="s">
        <v>840</v>
      </c>
      <c r="I969" s="43" t="s">
        <v>834</v>
      </c>
      <c r="J969" s="54" t="s">
        <v>1841</v>
      </c>
    </row>
    <row r="970" ht="33.75" spans="1:10">
      <c r="A970" s="23"/>
      <c r="B970" s="23"/>
      <c r="C970" s="23" t="s">
        <v>842</v>
      </c>
      <c r="D970" s="53" t="s">
        <v>843</v>
      </c>
      <c r="E970" s="54" t="s">
        <v>1471</v>
      </c>
      <c r="F970" s="43" t="s">
        <v>838</v>
      </c>
      <c r="G970" s="24" t="s">
        <v>862</v>
      </c>
      <c r="H970" s="43" t="s">
        <v>840</v>
      </c>
      <c r="I970" s="43" t="s">
        <v>834</v>
      </c>
      <c r="J970" s="54" t="s">
        <v>1842</v>
      </c>
    </row>
    <row r="971" ht="78.75" spans="1:10">
      <c r="A971" s="23"/>
      <c r="B971" s="23"/>
      <c r="C971" s="23" t="s">
        <v>847</v>
      </c>
      <c r="D971" s="53" t="s">
        <v>848</v>
      </c>
      <c r="E971" s="54" t="s">
        <v>848</v>
      </c>
      <c r="F971" s="43" t="s">
        <v>838</v>
      </c>
      <c r="G971" s="24" t="s">
        <v>918</v>
      </c>
      <c r="H971" s="43" t="s">
        <v>840</v>
      </c>
      <c r="I971" s="43" t="s">
        <v>834</v>
      </c>
      <c r="J971" s="54" t="s">
        <v>1843</v>
      </c>
    </row>
    <row r="972" ht="213.75" spans="1:10">
      <c r="A972" s="25" t="s">
        <v>581</v>
      </c>
      <c r="B972" s="23" t="s">
        <v>1844</v>
      </c>
      <c r="C972" s="23"/>
      <c r="D972" s="23"/>
      <c r="E972" s="23"/>
      <c r="F972" s="23"/>
      <c r="G972" s="23"/>
      <c r="H972" s="23"/>
      <c r="I972" s="23"/>
      <c r="J972" s="23"/>
    </row>
    <row r="973" ht="45" spans="1:10">
      <c r="A973" s="23"/>
      <c r="B973" s="23"/>
      <c r="C973" s="23" t="s">
        <v>829</v>
      </c>
      <c r="D973" s="53" t="s">
        <v>830</v>
      </c>
      <c r="E973" s="54" t="s">
        <v>1664</v>
      </c>
      <c r="F973" s="43" t="s">
        <v>860</v>
      </c>
      <c r="G973" s="24" t="s">
        <v>901</v>
      </c>
      <c r="H973" s="43" t="s">
        <v>840</v>
      </c>
      <c r="I973" s="43" t="s">
        <v>834</v>
      </c>
      <c r="J973" s="54" t="s">
        <v>1845</v>
      </c>
    </row>
    <row r="974" ht="101.25" spans="1:10">
      <c r="A974" s="23"/>
      <c r="B974" s="23"/>
      <c r="C974" s="23" t="s">
        <v>829</v>
      </c>
      <c r="D974" s="53" t="s">
        <v>877</v>
      </c>
      <c r="E974" s="54" t="s">
        <v>1846</v>
      </c>
      <c r="F974" s="43" t="s">
        <v>860</v>
      </c>
      <c r="G974" s="24" t="s">
        <v>901</v>
      </c>
      <c r="H974" s="43" t="s">
        <v>840</v>
      </c>
      <c r="I974" s="43" t="s">
        <v>834</v>
      </c>
      <c r="J974" s="54" t="s">
        <v>1847</v>
      </c>
    </row>
    <row r="975" ht="56.25" spans="1:10">
      <c r="A975" s="23"/>
      <c r="B975" s="23"/>
      <c r="C975" s="23" t="s">
        <v>829</v>
      </c>
      <c r="D975" s="53" t="s">
        <v>836</v>
      </c>
      <c r="E975" s="54" t="s">
        <v>1848</v>
      </c>
      <c r="F975" s="43" t="s">
        <v>860</v>
      </c>
      <c r="G975" s="24" t="s">
        <v>901</v>
      </c>
      <c r="H975" s="43" t="s">
        <v>840</v>
      </c>
      <c r="I975" s="43" t="s">
        <v>834</v>
      </c>
      <c r="J975" s="54" t="s">
        <v>1849</v>
      </c>
    </row>
    <row r="976" ht="56.25" spans="1:10">
      <c r="A976" s="23"/>
      <c r="B976" s="23"/>
      <c r="C976" s="23" t="s">
        <v>842</v>
      </c>
      <c r="D976" s="53" t="s">
        <v>843</v>
      </c>
      <c r="E976" s="54" t="s">
        <v>1850</v>
      </c>
      <c r="F976" s="43" t="s">
        <v>838</v>
      </c>
      <c r="G976" s="24" t="s">
        <v>862</v>
      </c>
      <c r="H976" s="43" t="s">
        <v>840</v>
      </c>
      <c r="I976" s="43" t="s">
        <v>834</v>
      </c>
      <c r="J976" s="54" t="s">
        <v>1851</v>
      </c>
    </row>
    <row r="977" ht="45" spans="1:10">
      <c r="A977" s="23"/>
      <c r="B977" s="23"/>
      <c r="C977" s="23" t="s">
        <v>847</v>
      </c>
      <c r="D977" s="53" t="s">
        <v>848</v>
      </c>
      <c r="E977" s="54" t="s">
        <v>1852</v>
      </c>
      <c r="F977" s="43" t="s">
        <v>838</v>
      </c>
      <c r="G977" s="24" t="s">
        <v>918</v>
      </c>
      <c r="H977" s="43" t="s">
        <v>840</v>
      </c>
      <c r="I977" s="43" t="s">
        <v>834</v>
      </c>
      <c r="J977" s="54" t="s">
        <v>1853</v>
      </c>
    </row>
    <row r="978" ht="56.25" spans="1:10">
      <c r="A978" s="25" t="s">
        <v>600</v>
      </c>
      <c r="B978" s="23" t="s">
        <v>1854</v>
      </c>
      <c r="C978" s="23"/>
      <c r="D978" s="23"/>
      <c r="E978" s="23"/>
      <c r="F978" s="23"/>
      <c r="G978" s="23"/>
      <c r="H978" s="23"/>
      <c r="I978" s="23"/>
      <c r="J978" s="23"/>
    </row>
    <row r="979" spans="1:10">
      <c r="A979" s="23"/>
      <c r="B979" s="23"/>
      <c r="C979" s="23" t="s">
        <v>829</v>
      </c>
      <c r="D979" s="53" t="s">
        <v>830</v>
      </c>
      <c r="E979" s="54" t="s">
        <v>1855</v>
      </c>
      <c r="F979" s="43" t="s">
        <v>860</v>
      </c>
      <c r="G979" s="24" t="s">
        <v>52</v>
      </c>
      <c r="H979" s="43" t="s">
        <v>1856</v>
      </c>
      <c r="I979" s="43" t="s">
        <v>834</v>
      </c>
      <c r="J979" s="54" t="s">
        <v>1857</v>
      </c>
    </row>
    <row r="980" ht="33.75" spans="1:10">
      <c r="A980" s="23"/>
      <c r="B980" s="23"/>
      <c r="C980" s="23" t="s">
        <v>829</v>
      </c>
      <c r="D980" s="53" t="s">
        <v>877</v>
      </c>
      <c r="E980" s="54" t="s">
        <v>1858</v>
      </c>
      <c r="F980" s="43" t="s">
        <v>860</v>
      </c>
      <c r="G980" s="24" t="s">
        <v>901</v>
      </c>
      <c r="H980" s="43" t="s">
        <v>840</v>
      </c>
      <c r="I980" s="43" t="s">
        <v>834</v>
      </c>
      <c r="J980" s="54" t="s">
        <v>1859</v>
      </c>
    </row>
    <row r="981" ht="67.5" spans="1:10">
      <c r="A981" s="23"/>
      <c r="B981" s="23"/>
      <c r="C981" s="23" t="s">
        <v>829</v>
      </c>
      <c r="D981" s="53" t="s">
        <v>836</v>
      </c>
      <c r="E981" s="54" t="s">
        <v>1860</v>
      </c>
      <c r="F981" s="43" t="s">
        <v>860</v>
      </c>
      <c r="G981" s="24" t="s">
        <v>901</v>
      </c>
      <c r="H981" s="43" t="s">
        <v>840</v>
      </c>
      <c r="I981" s="43" t="s">
        <v>834</v>
      </c>
      <c r="J981" s="54" t="s">
        <v>1861</v>
      </c>
    </row>
    <row r="982" ht="45" spans="1:10">
      <c r="A982" s="23"/>
      <c r="B982" s="23"/>
      <c r="C982" s="23" t="s">
        <v>842</v>
      </c>
      <c r="D982" s="53" t="s">
        <v>843</v>
      </c>
      <c r="E982" s="54" t="s">
        <v>1862</v>
      </c>
      <c r="F982" s="43" t="s">
        <v>838</v>
      </c>
      <c r="G982" s="24" t="s">
        <v>918</v>
      </c>
      <c r="H982" s="43" t="s">
        <v>840</v>
      </c>
      <c r="I982" s="43" t="s">
        <v>834</v>
      </c>
      <c r="J982" s="54" t="s">
        <v>1863</v>
      </c>
    </row>
    <row r="983" ht="56.25" spans="1:10">
      <c r="A983" s="23"/>
      <c r="B983" s="23"/>
      <c r="C983" s="23" t="s">
        <v>847</v>
      </c>
      <c r="D983" s="53" t="s">
        <v>848</v>
      </c>
      <c r="E983" s="54" t="s">
        <v>1852</v>
      </c>
      <c r="F983" s="43" t="s">
        <v>838</v>
      </c>
      <c r="G983" s="24" t="s">
        <v>918</v>
      </c>
      <c r="H983" s="43" t="s">
        <v>840</v>
      </c>
      <c r="I983" s="43" t="s">
        <v>834</v>
      </c>
      <c r="J983" s="54" t="s">
        <v>1864</v>
      </c>
    </row>
    <row r="984" ht="191.25" spans="1:10">
      <c r="A984" s="25" t="s">
        <v>656</v>
      </c>
      <c r="B984" s="23" t="s">
        <v>1865</v>
      </c>
      <c r="C984" s="23"/>
      <c r="D984" s="23"/>
      <c r="E984" s="23"/>
      <c r="F984" s="23"/>
      <c r="G984" s="23"/>
      <c r="H984" s="23"/>
      <c r="I984" s="23"/>
      <c r="J984" s="23"/>
    </row>
    <row r="985" ht="33.75" spans="1:10">
      <c r="A985" s="23"/>
      <c r="B985" s="23"/>
      <c r="C985" s="23" t="s">
        <v>829</v>
      </c>
      <c r="D985" s="53" t="s">
        <v>830</v>
      </c>
      <c r="E985" s="54" t="s">
        <v>859</v>
      </c>
      <c r="F985" s="43" t="s">
        <v>838</v>
      </c>
      <c r="G985" s="24" t="s">
        <v>1866</v>
      </c>
      <c r="H985" s="43" t="s">
        <v>833</v>
      </c>
      <c r="I985" s="43" t="s">
        <v>834</v>
      </c>
      <c r="J985" s="54" t="s">
        <v>1867</v>
      </c>
    </row>
    <row r="986" ht="33.75" spans="1:10">
      <c r="A986" s="23"/>
      <c r="B986" s="23"/>
      <c r="C986" s="23" t="s">
        <v>829</v>
      </c>
      <c r="D986" s="53" t="s">
        <v>836</v>
      </c>
      <c r="E986" s="54" t="s">
        <v>891</v>
      </c>
      <c r="F986" s="43" t="s">
        <v>838</v>
      </c>
      <c r="G986" s="24" t="s">
        <v>862</v>
      </c>
      <c r="H986" s="43" t="s">
        <v>840</v>
      </c>
      <c r="I986" s="43" t="s">
        <v>834</v>
      </c>
      <c r="J986" s="54" t="s">
        <v>1868</v>
      </c>
    </row>
    <row r="987" ht="56.25" spans="1:10">
      <c r="A987" s="23"/>
      <c r="B987" s="23"/>
      <c r="C987" s="23" t="s">
        <v>842</v>
      </c>
      <c r="D987" s="53" t="s">
        <v>843</v>
      </c>
      <c r="E987" s="54" t="s">
        <v>1059</v>
      </c>
      <c r="F987" s="43" t="s">
        <v>838</v>
      </c>
      <c r="G987" s="24" t="s">
        <v>862</v>
      </c>
      <c r="H987" s="43" t="s">
        <v>840</v>
      </c>
      <c r="I987" s="43" t="s">
        <v>834</v>
      </c>
      <c r="J987" s="54" t="s">
        <v>1869</v>
      </c>
    </row>
    <row r="988" ht="45" spans="1:10">
      <c r="A988" s="23"/>
      <c r="B988" s="23"/>
      <c r="C988" s="23" t="s">
        <v>847</v>
      </c>
      <c r="D988" s="53" t="s">
        <v>848</v>
      </c>
      <c r="E988" s="54" t="s">
        <v>1060</v>
      </c>
      <c r="F988" s="43" t="s">
        <v>838</v>
      </c>
      <c r="G988" s="24" t="s">
        <v>918</v>
      </c>
      <c r="H988" s="43" t="s">
        <v>840</v>
      </c>
      <c r="I988" s="43" t="s">
        <v>834</v>
      </c>
      <c r="J988" s="54" t="s">
        <v>919</v>
      </c>
    </row>
    <row r="989" ht="33.75" spans="1:10">
      <c r="A989" s="23"/>
      <c r="B989" s="23"/>
      <c r="C989" s="23" t="s">
        <v>852</v>
      </c>
      <c r="D989" s="53" t="s">
        <v>853</v>
      </c>
      <c r="E989" s="54" t="s">
        <v>953</v>
      </c>
      <c r="F989" s="43" t="s">
        <v>832</v>
      </c>
      <c r="G989" s="24" t="s">
        <v>870</v>
      </c>
      <c r="H989" s="43" t="s">
        <v>1870</v>
      </c>
      <c r="I989" s="43" t="s">
        <v>834</v>
      </c>
      <c r="J989" s="54" t="s">
        <v>1632</v>
      </c>
    </row>
    <row r="990" ht="45" spans="1:10">
      <c r="A990" s="25" t="s">
        <v>596</v>
      </c>
      <c r="B990" s="23" t="s">
        <v>1871</v>
      </c>
      <c r="C990" s="23"/>
      <c r="D990" s="23"/>
      <c r="E990" s="23"/>
      <c r="F990" s="23"/>
      <c r="G990" s="23"/>
      <c r="H990" s="23"/>
      <c r="I990" s="23"/>
      <c r="J990" s="23"/>
    </row>
    <row r="991" ht="22.5" spans="1:10">
      <c r="A991" s="23"/>
      <c r="B991" s="23"/>
      <c r="C991" s="23" t="s">
        <v>829</v>
      </c>
      <c r="D991" s="53" t="s">
        <v>830</v>
      </c>
      <c r="E991" s="54" t="s">
        <v>984</v>
      </c>
      <c r="F991" s="43" t="s">
        <v>860</v>
      </c>
      <c r="G991" s="24" t="s">
        <v>1872</v>
      </c>
      <c r="H991" s="43" t="s">
        <v>833</v>
      </c>
      <c r="I991" s="43" t="s">
        <v>834</v>
      </c>
      <c r="J991" s="54" t="s">
        <v>963</v>
      </c>
    </row>
    <row r="992" ht="33.75" spans="1:10">
      <c r="A992" s="23"/>
      <c r="B992" s="23"/>
      <c r="C992" s="23" t="s">
        <v>829</v>
      </c>
      <c r="D992" s="53" t="s">
        <v>877</v>
      </c>
      <c r="E992" s="54" t="s">
        <v>922</v>
      </c>
      <c r="F992" s="43" t="s">
        <v>860</v>
      </c>
      <c r="G992" s="24" t="s">
        <v>901</v>
      </c>
      <c r="H992" s="43" t="s">
        <v>840</v>
      </c>
      <c r="I992" s="43" t="s">
        <v>834</v>
      </c>
      <c r="J992" s="54" t="s">
        <v>1873</v>
      </c>
    </row>
    <row r="993" ht="33.75" spans="1:10">
      <c r="A993" s="23"/>
      <c r="B993" s="23"/>
      <c r="C993" s="23" t="s">
        <v>829</v>
      </c>
      <c r="D993" s="53" t="s">
        <v>836</v>
      </c>
      <c r="E993" s="54" t="s">
        <v>965</v>
      </c>
      <c r="F993" s="43" t="s">
        <v>838</v>
      </c>
      <c r="G993" s="24" t="s">
        <v>862</v>
      </c>
      <c r="H993" s="43" t="s">
        <v>840</v>
      </c>
      <c r="I993" s="43" t="s">
        <v>834</v>
      </c>
      <c r="J993" s="54" t="s">
        <v>1874</v>
      </c>
    </row>
    <row r="994" ht="33.75" spans="1:10">
      <c r="A994" s="23"/>
      <c r="B994" s="23"/>
      <c r="C994" s="23" t="s">
        <v>842</v>
      </c>
      <c r="D994" s="53" t="s">
        <v>843</v>
      </c>
      <c r="E994" s="54" t="s">
        <v>925</v>
      </c>
      <c r="F994" s="43" t="s">
        <v>838</v>
      </c>
      <c r="G994" s="24" t="s">
        <v>850</v>
      </c>
      <c r="H994" s="43" t="s">
        <v>840</v>
      </c>
      <c r="I994" s="43" t="s">
        <v>834</v>
      </c>
      <c r="J994" s="54" t="s">
        <v>1875</v>
      </c>
    </row>
    <row r="995" spans="1:10">
      <c r="A995" s="23"/>
      <c r="B995" s="23"/>
      <c r="C995" s="23" t="s">
        <v>847</v>
      </c>
      <c r="D995" s="53" t="s">
        <v>848</v>
      </c>
      <c r="E995" s="54" t="s">
        <v>967</v>
      </c>
      <c r="F995" s="43" t="s">
        <v>838</v>
      </c>
      <c r="G995" s="24" t="s">
        <v>850</v>
      </c>
      <c r="H995" s="43" t="s">
        <v>840</v>
      </c>
      <c r="I995" s="43" t="s">
        <v>834</v>
      </c>
      <c r="J995" s="54" t="s">
        <v>968</v>
      </c>
    </row>
    <row r="996" ht="157.5" spans="1:10">
      <c r="A996" s="25" t="s">
        <v>592</v>
      </c>
      <c r="B996" s="23" t="s">
        <v>1876</v>
      </c>
      <c r="C996" s="23"/>
      <c r="D996" s="23"/>
      <c r="E996" s="23"/>
      <c r="F996" s="23"/>
      <c r="G996" s="23"/>
      <c r="H996" s="23"/>
      <c r="I996" s="23"/>
      <c r="J996" s="23"/>
    </row>
    <row r="997" ht="22.5" spans="1:10">
      <c r="A997" s="23"/>
      <c r="B997" s="23"/>
      <c r="C997" s="23" t="s">
        <v>829</v>
      </c>
      <c r="D997" s="53" t="s">
        <v>830</v>
      </c>
      <c r="E997" s="54" t="s">
        <v>859</v>
      </c>
      <c r="F997" s="43" t="s">
        <v>860</v>
      </c>
      <c r="G997" s="24" t="s">
        <v>954</v>
      </c>
      <c r="H997" s="43" t="s">
        <v>833</v>
      </c>
      <c r="I997" s="43" t="s">
        <v>834</v>
      </c>
      <c r="J997" s="54" t="s">
        <v>1877</v>
      </c>
    </row>
    <row r="998" ht="22.5" spans="1:10">
      <c r="A998" s="23"/>
      <c r="B998" s="23"/>
      <c r="C998" s="23" t="s">
        <v>829</v>
      </c>
      <c r="D998" s="53" t="s">
        <v>877</v>
      </c>
      <c r="E998" s="54" t="s">
        <v>1006</v>
      </c>
      <c r="F998" s="43" t="s">
        <v>860</v>
      </c>
      <c r="G998" s="24" t="s">
        <v>901</v>
      </c>
      <c r="H998" s="43" t="s">
        <v>840</v>
      </c>
      <c r="I998" s="43" t="s">
        <v>834</v>
      </c>
      <c r="J998" s="54" t="s">
        <v>1878</v>
      </c>
    </row>
    <row r="999" ht="22.5" spans="1:10">
      <c r="A999" s="23"/>
      <c r="B999" s="23"/>
      <c r="C999" s="23" t="s">
        <v>829</v>
      </c>
      <c r="D999" s="53" t="s">
        <v>836</v>
      </c>
      <c r="E999" s="54" t="s">
        <v>1370</v>
      </c>
      <c r="F999" s="43" t="s">
        <v>860</v>
      </c>
      <c r="G999" s="24" t="s">
        <v>901</v>
      </c>
      <c r="H999" s="43" t="s">
        <v>840</v>
      </c>
      <c r="I999" s="43" t="s">
        <v>834</v>
      </c>
      <c r="J999" s="54" t="s">
        <v>1879</v>
      </c>
    </row>
    <row r="1000" ht="22.5" spans="1:10">
      <c r="A1000" s="23"/>
      <c r="B1000" s="23"/>
      <c r="C1000" s="23" t="s">
        <v>842</v>
      </c>
      <c r="D1000" s="53" t="s">
        <v>843</v>
      </c>
      <c r="E1000" s="54" t="s">
        <v>1880</v>
      </c>
      <c r="F1000" s="43" t="s">
        <v>838</v>
      </c>
      <c r="G1000" s="24" t="s">
        <v>850</v>
      </c>
      <c r="H1000" s="43" t="s">
        <v>840</v>
      </c>
      <c r="I1000" s="43" t="s">
        <v>834</v>
      </c>
      <c r="J1000" s="54" t="s">
        <v>1881</v>
      </c>
    </row>
    <row r="1001" ht="33.75" spans="1:10">
      <c r="A1001" s="23"/>
      <c r="B1001" s="23"/>
      <c r="C1001" s="23" t="s">
        <v>847</v>
      </c>
      <c r="D1001" s="53" t="s">
        <v>848</v>
      </c>
      <c r="E1001" s="54" t="s">
        <v>1882</v>
      </c>
      <c r="F1001" s="43" t="s">
        <v>838</v>
      </c>
      <c r="G1001" s="24" t="s">
        <v>918</v>
      </c>
      <c r="H1001" s="43" t="s">
        <v>840</v>
      </c>
      <c r="I1001" s="43" t="s">
        <v>834</v>
      </c>
      <c r="J1001" s="54" t="s">
        <v>1883</v>
      </c>
    </row>
    <row r="1002" ht="270" spans="1:10">
      <c r="A1002" s="25" t="s">
        <v>634</v>
      </c>
      <c r="B1002" s="23" t="s">
        <v>1884</v>
      </c>
      <c r="C1002" s="23"/>
      <c r="D1002" s="23"/>
      <c r="E1002" s="23"/>
      <c r="F1002" s="23"/>
      <c r="G1002" s="23"/>
      <c r="H1002" s="23"/>
      <c r="I1002" s="23"/>
      <c r="J1002" s="23"/>
    </row>
    <row r="1003" ht="22.5" spans="1:10">
      <c r="A1003" s="23"/>
      <c r="B1003" s="23"/>
      <c r="C1003" s="23" t="s">
        <v>829</v>
      </c>
      <c r="D1003" s="53" t="s">
        <v>830</v>
      </c>
      <c r="E1003" s="54" t="s">
        <v>1777</v>
      </c>
      <c r="F1003" s="43" t="s">
        <v>860</v>
      </c>
      <c r="G1003" s="24" t="s">
        <v>901</v>
      </c>
      <c r="H1003" s="43" t="s">
        <v>840</v>
      </c>
      <c r="I1003" s="43" t="s">
        <v>834</v>
      </c>
      <c r="J1003" s="54" t="s">
        <v>1885</v>
      </c>
    </row>
    <row r="1004" ht="33.75" spans="1:10">
      <c r="A1004" s="23"/>
      <c r="B1004" s="23"/>
      <c r="C1004" s="23" t="s">
        <v>829</v>
      </c>
      <c r="D1004" s="53" t="s">
        <v>877</v>
      </c>
      <c r="E1004" s="54" t="s">
        <v>889</v>
      </c>
      <c r="F1004" s="43" t="s">
        <v>838</v>
      </c>
      <c r="G1004" s="24" t="s">
        <v>862</v>
      </c>
      <c r="H1004" s="43" t="s">
        <v>840</v>
      </c>
      <c r="I1004" s="43" t="s">
        <v>834</v>
      </c>
      <c r="J1004" s="54" t="s">
        <v>1886</v>
      </c>
    </row>
    <row r="1005" ht="22.5" spans="1:10">
      <c r="A1005" s="23"/>
      <c r="B1005" s="23"/>
      <c r="C1005" s="23" t="s">
        <v>829</v>
      </c>
      <c r="D1005" s="53" t="s">
        <v>836</v>
      </c>
      <c r="E1005" s="54" t="s">
        <v>988</v>
      </c>
      <c r="F1005" s="43" t="s">
        <v>860</v>
      </c>
      <c r="G1005" s="24" t="s">
        <v>901</v>
      </c>
      <c r="H1005" s="43" t="s">
        <v>840</v>
      </c>
      <c r="I1005" s="43" t="s">
        <v>834</v>
      </c>
      <c r="J1005" s="54" t="s">
        <v>1887</v>
      </c>
    </row>
    <row r="1006" ht="22.5" spans="1:10">
      <c r="A1006" s="23"/>
      <c r="B1006" s="23"/>
      <c r="C1006" s="23" t="s">
        <v>842</v>
      </c>
      <c r="D1006" s="53" t="s">
        <v>843</v>
      </c>
      <c r="E1006" s="54" t="s">
        <v>1184</v>
      </c>
      <c r="F1006" s="43" t="s">
        <v>838</v>
      </c>
      <c r="G1006" s="24" t="s">
        <v>862</v>
      </c>
      <c r="H1006" s="43" t="s">
        <v>840</v>
      </c>
      <c r="I1006" s="43" t="s">
        <v>834</v>
      </c>
      <c r="J1006" s="54" t="s">
        <v>1888</v>
      </c>
    </row>
    <row r="1007" ht="33.75" spans="1:10">
      <c r="A1007" s="23"/>
      <c r="B1007" s="23"/>
      <c r="C1007" s="23" t="s">
        <v>847</v>
      </c>
      <c r="D1007" s="53" t="s">
        <v>848</v>
      </c>
      <c r="E1007" s="54" t="s">
        <v>848</v>
      </c>
      <c r="F1007" s="43" t="s">
        <v>838</v>
      </c>
      <c r="G1007" s="24" t="s">
        <v>918</v>
      </c>
      <c r="H1007" s="43" t="s">
        <v>840</v>
      </c>
      <c r="I1007" s="43" t="s">
        <v>834</v>
      </c>
      <c r="J1007" s="54" t="s">
        <v>1889</v>
      </c>
    </row>
    <row r="1008" ht="213.75" spans="1:10">
      <c r="A1008" s="25" t="s">
        <v>632</v>
      </c>
      <c r="B1008" s="23" t="s">
        <v>1890</v>
      </c>
      <c r="C1008" s="23"/>
      <c r="D1008" s="23"/>
      <c r="E1008" s="23"/>
      <c r="F1008" s="23"/>
      <c r="G1008" s="23"/>
      <c r="H1008" s="23"/>
      <c r="I1008" s="23"/>
      <c r="J1008" s="23"/>
    </row>
    <row r="1009" ht="22.5" spans="1:10">
      <c r="A1009" s="23"/>
      <c r="B1009" s="23"/>
      <c r="C1009" s="23" t="s">
        <v>829</v>
      </c>
      <c r="D1009" s="53" t="s">
        <v>830</v>
      </c>
      <c r="E1009" s="54" t="s">
        <v>1891</v>
      </c>
      <c r="F1009" s="43" t="s">
        <v>860</v>
      </c>
      <c r="G1009" s="24" t="s">
        <v>1559</v>
      </c>
      <c r="H1009" s="43" t="s">
        <v>833</v>
      </c>
      <c r="I1009" s="43" t="s">
        <v>834</v>
      </c>
      <c r="J1009" s="54" t="s">
        <v>1892</v>
      </c>
    </row>
    <row r="1010" ht="22.5" spans="1:10">
      <c r="A1010" s="23"/>
      <c r="B1010" s="23"/>
      <c r="C1010" s="23" t="s">
        <v>829</v>
      </c>
      <c r="D1010" s="53" t="s">
        <v>877</v>
      </c>
      <c r="E1010" s="54" t="s">
        <v>1006</v>
      </c>
      <c r="F1010" s="43" t="s">
        <v>860</v>
      </c>
      <c r="G1010" s="24" t="s">
        <v>901</v>
      </c>
      <c r="H1010" s="43" t="s">
        <v>840</v>
      </c>
      <c r="I1010" s="43" t="s">
        <v>834</v>
      </c>
      <c r="J1010" s="54" t="s">
        <v>1893</v>
      </c>
    </row>
    <row r="1011" ht="22.5" spans="1:10">
      <c r="A1011" s="23"/>
      <c r="B1011" s="23"/>
      <c r="C1011" s="23" t="s">
        <v>829</v>
      </c>
      <c r="D1011" s="53" t="s">
        <v>836</v>
      </c>
      <c r="E1011" s="54" t="s">
        <v>924</v>
      </c>
      <c r="F1011" s="43" t="s">
        <v>860</v>
      </c>
      <c r="G1011" s="24" t="s">
        <v>901</v>
      </c>
      <c r="H1011" s="43" t="s">
        <v>840</v>
      </c>
      <c r="I1011" s="43" t="s">
        <v>834</v>
      </c>
      <c r="J1011" s="54" t="s">
        <v>1894</v>
      </c>
    </row>
    <row r="1012" ht="22.5" spans="1:10">
      <c r="A1012" s="23"/>
      <c r="B1012" s="23"/>
      <c r="C1012" s="23" t="s">
        <v>842</v>
      </c>
      <c r="D1012" s="53" t="s">
        <v>843</v>
      </c>
      <c r="E1012" s="54" t="s">
        <v>1215</v>
      </c>
      <c r="F1012" s="43" t="s">
        <v>838</v>
      </c>
      <c r="G1012" s="24" t="s">
        <v>850</v>
      </c>
      <c r="H1012" s="43" t="s">
        <v>840</v>
      </c>
      <c r="I1012" s="43" t="s">
        <v>834</v>
      </c>
      <c r="J1012" s="54" t="s">
        <v>1895</v>
      </c>
    </row>
    <row r="1013" ht="22.5" spans="1:10">
      <c r="A1013" s="23"/>
      <c r="B1013" s="23"/>
      <c r="C1013" s="23" t="s">
        <v>842</v>
      </c>
      <c r="D1013" s="53" t="s">
        <v>843</v>
      </c>
      <c r="E1013" s="54" t="s">
        <v>1414</v>
      </c>
      <c r="F1013" s="43" t="s">
        <v>860</v>
      </c>
      <c r="G1013" s="24" t="s">
        <v>901</v>
      </c>
      <c r="H1013" s="43" t="s">
        <v>840</v>
      </c>
      <c r="I1013" s="43" t="s">
        <v>834</v>
      </c>
      <c r="J1013" s="54" t="s">
        <v>1896</v>
      </c>
    </row>
    <row r="1014" ht="33.75" spans="1:10">
      <c r="A1014" s="23"/>
      <c r="B1014" s="23"/>
      <c r="C1014" s="23" t="s">
        <v>847</v>
      </c>
      <c r="D1014" s="53" t="s">
        <v>848</v>
      </c>
      <c r="E1014" s="54" t="s">
        <v>1882</v>
      </c>
      <c r="F1014" s="43" t="s">
        <v>838</v>
      </c>
      <c r="G1014" s="24" t="s">
        <v>918</v>
      </c>
      <c r="H1014" s="43" t="s">
        <v>840</v>
      </c>
      <c r="I1014" s="43" t="s">
        <v>834</v>
      </c>
      <c r="J1014" s="54" t="s">
        <v>1883</v>
      </c>
    </row>
    <row r="1015" spans="1:10">
      <c r="A1015" s="23" t="s">
        <v>99</v>
      </c>
      <c r="B1015" s="23"/>
      <c r="C1015" s="23"/>
      <c r="D1015" s="23"/>
      <c r="E1015" s="23"/>
      <c r="F1015" s="23"/>
      <c r="G1015" s="23"/>
      <c r="H1015" s="23"/>
      <c r="I1015" s="23"/>
      <c r="J1015" s="23"/>
    </row>
    <row r="1016" ht="157.5" spans="1:10">
      <c r="A1016" s="25" t="s">
        <v>592</v>
      </c>
      <c r="B1016" s="23" t="s">
        <v>1897</v>
      </c>
      <c r="C1016" s="23"/>
      <c r="D1016" s="23"/>
      <c r="E1016" s="23"/>
      <c r="F1016" s="23"/>
      <c r="G1016" s="23"/>
      <c r="H1016" s="23"/>
      <c r="I1016" s="23"/>
      <c r="J1016" s="23"/>
    </row>
    <row r="1017" ht="33.75" spans="1:10">
      <c r="A1017" s="23"/>
      <c r="B1017" s="23"/>
      <c r="C1017" s="23" t="s">
        <v>829</v>
      </c>
      <c r="D1017" s="53" t="s">
        <v>830</v>
      </c>
      <c r="E1017" s="54" t="s">
        <v>1619</v>
      </c>
      <c r="F1017" s="43" t="s">
        <v>860</v>
      </c>
      <c r="G1017" s="24" t="s">
        <v>1898</v>
      </c>
      <c r="H1017" s="43" t="s">
        <v>833</v>
      </c>
      <c r="I1017" s="43" t="s">
        <v>834</v>
      </c>
      <c r="J1017" s="54" t="s">
        <v>1606</v>
      </c>
    </row>
    <row r="1018" ht="33.75" spans="1:10">
      <c r="A1018" s="23"/>
      <c r="B1018" s="23"/>
      <c r="C1018" s="23" t="s">
        <v>829</v>
      </c>
      <c r="D1018" s="53" t="s">
        <v>877</v>
      </c>
      <c r="E1018" s="54" t="s">
        <v>1899</v>
      </c>
      <c r="F1018" s="43" t="s">
        <v>838</v>
      </c>
      <c r="G1018" s="24" t="s">
        <v>862</v>
      </c>
      <c r="H1018" s="43" t="s">
        <v>840</v>
      </c>
      <c r="I1018" s="43" t="s">
        <v>834</v>
      </c>
      <c r="J1018" s="54" t="s">
        <v>1622</v>
      </c>
    </row>
    <row r="1019" ht="45" spans="1:10">
      <c r="A1019" s="23"/>
      <c r="B1019" s="23"/>
      <c r="C1019" s="23" t="s">
        <v>829</v>
      </c>
      <c r="D1019" s="53" t="s">
        <v>836</v>
      </c>
      <c r="E1019" s="54" t="s">
        <v>1243</v>
      </c>
      <c r="F1019" s="43" t="s">
        <v>860</v>
      </c>
      <c r="G1019" s="24" t="s">
        <v>901</v>
      </c>
      <c r="H1019" s="43" t="s">
        <v>840</v>
      </c>
      <c r="I1019" s="43" t="s">
        <v>834</v>
      </c>
      <c r="J1019" s="54" t="s">
        <v>1609</v>
      </c>
    </row>
    <row r="1020" ht="101.25" spans="1:10">
      <c r="A1020" s="23"/>
      <c r="B1020" s="23"/>
      <c r="C1020" s="23" t="s">
        <v>842</v>
      </c>
      <c r="D1020" s="53" t="s">
        <v>843</v>
      </c>
      <c r="E1020" s="54" t="s">
        <v>1623</v>
      </c>
      <c r="F1020" s="43" t="s">
        <v>860</v>
      </c>
      <c r="G1020" s="24" t="s">
        <v>901</v>
      </c>
      <c r="H1020" s="43" t="s">
        <v>840</v>
      </c>
      <c r="I1020" s="43" t="s">
        <v>834</v>
      </c>
      <c r="J1020" s="54" t="s">
        <v>1624</v>
      </c>
    </row>
    <row r="1021" ht="33.75" spans="1:10">
      <c r="A1021" s="23"/>
      <c r="B1021" s="23"/>
      <c r="C1021" s="23" t="s">
        <v>847</v>
      </c>
      <c r="D1021" s="53" t="s">
        <v>848</v>
      </c>
      <c r="E1021" s="54" t="s">
        <v>1709</v>
      </c>
      <c r="F1021" s="43" t="s">
        <v>838</v>
      </c>
      <c r="G1021" s="24" t="s">
        <v>918</v>
      </c>
      <c r="H1021" s="43" t="s">
        <v>840</v>
      </c>
      <c r="I1021" s="43" t="s">
        <v>834</v>
      </c>
      <c r="J1021" s="54" t="s">
        <v>1900</v>
      </c>
    </row>
    <row r="1022" ht="135" spans="1:10">
      <c r="A1022" s="25" t="s">
        <v>656</v>
      </c>
      <c r="B1022" s="23" t="s">
        <v>1901</v>
      </c>
      <c r="C1022" s="23"/>
      <c r="D1022" s="23"/>
      <c r="E1022" s="23"/>
      <c r="F1022" s="23"/>
      <c r="G1022" s="23"/>
      <c r="H1022" s="23"/>
      <c r="I1022" s="23"/>
      <c r="J1022" s="23"/>
    </row>
    <row r="1023" ht="33.75" spans="1:10">
      <c r="A1023" s="23"/>
      <c r="B1023" s="23"/>
      <c r="C1023" s="23" t="s">
        <v>829</v>
      </c>
      <c r="D1023" s="53" t="s">
        <v>877</v>
      </c>
      <c r="E1023" s="54" t="s">
        <v>859</v>
      </c>
      <c r="F1023" s="43" t="s">
        <v>838</v>
      </c>
      <c r="G1023" s="24" t="s">
        <v>1902</v>
      </c>
      <c r="H1023" s="43" t="s">
        <v>833</v>
      </c>
      <c r="I1023" s="43" t="s">
        <v>834</v>
      </c>
      <c r="J1023" s="54" t="s">
        <v>1265</v>
      </c>
    </row>
    <row r="1024" ht="56.25" spans="1:10">
      <c r="A1024" s="23"/>
      <c r="B1024" s="23"/>
      <c r="C1024" s="23" t="s">
        <v>829</v>
      </c>
      <c r="D1024" s="53" t="s">
        <v>836</v>
      </c>
      <c r="E1024" s="54" t="s">
        <v>891</v>
      </c>
      <c r="F1024" s="43" t="s">
        <v>838</v>
      </c>
      <c r="G1024" s="24" t="s">
        <v>862</v>
      </c>
      <c r="H1024" s="43" t="s">
        <v>840</v>
      </c>
      <c r="I1024" s="43" t="s">
        <v>834</v>
      </c>
      <c r="J1024" s="54" t="s">
        <v>1903</v>
      </c>
    </row>
    <row r="1025" ht="45" spans="1:10">
      <c r="A1025" s="23"/>
      <c r="B1025" s="23"/>
      <c r="C1025" s="23" t="s">
        <v>842</v>
      </c>
      <c r="D1025" s="53" t="s">
        <v>843</v>
      </c>
      <c r="E1025" s="54" t="s">
        <v>925</v>
      </c>
      <c r="F1025" s="43" t="s">
        <v>838</v>
      </c>
      <c r="G1025" s="24" t="s">
        <v>862</v>
      </c>
      <c r="H1025" s="43" t="s">
        <v>840</v>
      </c>
      <c r="I1025" s="43" t="s">
        <v>834</v>
      </c>
      <c r="J1025" s="54" t="s">
        <v>1904</v>
      </c>
    </row>
    <row r="1026" ht="22.5" spans="1:10">
      <c r="A1026" s="23"/>
      <c r="B1026" s="23"/>
      <c r="C1026" s="23" t="s">
        <v>847</v>
      </c>
      <c r="D1026" s="53" t="s">
        <v>848</v>
      </c>
      <c r="E1026" s="54" t="s">
        <v>967</v>
      </c>
      <c r="F1026" s="43" t="s">
        <v>838</v>
      </c>
      <c r="G1026" s="24" t="s">
        <v>918</v>
      </c>
      <c r="H1026" s="43" t="s">
        <v>840</v>
      </c>
      <c r="I1026" s="43" t="s">
        <v>834</v>
      </c>
      <c r="J1026" s="54" t="s">
        <v>1702</v>
      </c>
    </row>
    <row r="1027" ht="33.75" spans="1:10">
      <c r="A1027" s="23"/>
      <c r="B1027" s="23"/>
      <c r="C1027" s="23" t="s">
        <v>852</v>
      </c>
      <c r="D1027" s="53" t="s">
        <v>853</v>
      </c>
      <c r="E1027" s="54" t="s">
        <v>853</v>
      </c>
      <c r="F1027" s="43" t="s">
        <v>832</v>
      </c>
      <c r="G1027" s="24" t="s">
        <v>870</v>
      </c>
      <c r="H1027" s="43" t="s">
        <v>856</v>
      </c>
      <c r="I1027" s="43" t="s">
        <v>834</v>
      </c>
      <c r="J1027" s="54" t="s">
        <v>1161</v>
      </c>
    </row>
    <row r="1028" ht="225" spans="1:10">
      <c r="A1028" s="25" t="s">
        <v>634</v>
      </c>
      <c r="B1028" s="23" t="s">
        <v>1905</v>
      </c>
      <c r="C1028" s="23"/>
      <c r="D1028" s="23"/>
      <c r="E1028" s="23"/>
      <c r="F1028" s="23"/>
      <c r="G1028" s="23"/>
      <c r="H1028" s="23"/>
      <c r="I1028" s="23"/>
      <c r="J1028" s="23"/>
    </row>
    <row r="1029" ht="22.5" spans="1:10">
      <c r="A1029" s="23"/>
      <c r="B1029" s="23"/>
      <c r="C1029" s="23" t="s">
        <v>829</v>
      </c>
      <c r="D1029" s="53" t="s">
        <v>830</v>
      </c>
      <c r="E1029" s="54" t="s">
        <v>1604</v>
      </c>
      <c r="F1029" s="43" t="s">
        <v>860</v>
      </c>
      <c r="G1029" s="24" t="s">
        <v>1902</v>
      </c>
      <c r="H1029" s="43" t="s">
        <v>833</v>
      </c>
      <c r="I1029" s="43" t="s">
        <v>834</v>
      </c>
      <c r="J1029" s="54" t="s">
        <v>1635</v>
      </c>
    </row>
    <row r="1030" ht="45" spans="1:10">
      <c r="A1030" s="23"/>
      <c r="B1030" s="23"/>
      <c r="C1030" s="23" t="s">
        <v>829</v>
      </c>
      <c r="D1030" s="53" t="s">
        <v>877</v>
      </c>
      <c r="E1030" s="54" t="s">
        <v>1182</v>
      </c>
      <c r="F1030" s="43" t="s">
        <v>838</v>
      </c>
      <c r="G1030" s="24" t="s">
        <v>119</v>
      </c>
      <c r="H1030" s="43" t="s">
        <v>840</v>
      </c>
      <c r="I1030" s="43" t="s">
        <v>834</v>
      </c>
      <c r="J1030" s="54" t="s">
        <v>1598</v>
      </c>
    </row>
    <row r="1031" ht="45" spans="1:10">
      <c r="A1031" s="23"/>
      <c r="B1031" s="23"/>
      <c r="C1031" s="23" t="s">
        <v>829</v>
      </c>
      <c r="D1031" s="53" t="s">
        <v>836</v>
      </c>
      <c r="E1031" s="54" t="s">
        <v>1243</v>
      </c>
      <c r="F1031" s="43" t="s">
        <v>860</v>
      </c>
      <c r="G1031" s="24" t="s">
        <v>901</v>
      </c>
      <c r="H1031" s="43" t="s">
        <v>840</v>
      </c>
      <c r="I1031" s="43" t="s">
        <v>834</v>
      </c>
      <c r="J1031" s="54" t="s">
        <v>1599</v>
      </c>
    </row>
    <row r="1032" ht="33.75" spans="1:10">
      <c r="A1032" s="23"/>
      <c r="B1032" s="23"/>
      <c r="C1032" s="23" t="s">
        <v>842</v>
      </c>
      <c r="D1032" s="53" t="s">
        <v>843</v>
      </c>
      <c r="E1032" s="54" t="s">
        <v>1555</v>
      </c>
      <c r="F1032" s="43" t="s">
        <v>860</v>
      </c>
      <c r="G1032" s="24" t="s">
        <v>901</v>
      </c>
      <c r="H1032" s="43" t="s">
        <v>840</v>
      </c>
      <c r="I1032" s="43" t="s">
        <v>834</v>
      </c>
      <c r="J1032" s="54" t="s">
        <v>1600</v>
      </c>
    </row>
    <row r="1033" ht="33.75" spans="1:10">
      <c r="A1033" s="23"/>
      <c r="B1033" s="23"/>
      <c r="C1033" s="23" t="s">
        <v>847</v>
      </c>
      <c r="D1033" s="53" t="s">
        <v>848</v>
      </c>
      <c r="E1033" s="54" t="s">
        <v>1709</v>
      </c>
      <c r="F1033" s="43" t="s">
        <v>838</v>
      </c>
      <c r="G1033" s="24" t="s">
        <v>918</v>
      </c>
      <c r="H1033" s="43" t="s">
        <v>840</v>
      </c>
      <c r="I1033" s="43" t="s">
        <v>834</v>
      </c>
      <c r="J1033" s="54" t="s">
        <v>1906</v>
      </c>
    </row>
    <row r="1034" ht="112.5" spans="1:10">
      <c r="A1034" s="25" t="s">
        <v>581</v>
      </c>
      <c r="B1034" s="23" t="s">
        <v>1907</v>
      </c>
      <c r="C1034" s="23"/>
      <c r="D1034" s="23"/>
      <c r="E1034" s="23"/>
      <c r="F1034" s="23"/>
      <c r="G1034" s="23"/>
      <c r="H1034" s="23"/>
      <c r="I1034" s="23"/>
      <c r="J1034" s="23"/>
    </row>
    <row r="1035" ht="33.75" spans="1:10">
      <c r="A1035" s="23"/>
      <c r="B1035" s="23"/>
      <c r="C1035" s="23" t="s">
        <v>829</v>
      </c>
      <c r="D1035" s="53" t="s">
        <v>830</v>
      </c>
      <c r="E1035" s="54" t="s">
        <v>984</v>
      </c>
      <c r="F1035" s="43" t="s">
        <v>860</v>
      </c>
      <c r="G1035" s="24" t="s">
        <v>1908</v>
      </c>
      <c r="H1035" s="43" t="s">
        <v>833</v>
      </c>
      <c r="I1035" s="43" t="s">
        <v>834</v>
      </c>
      <c r="J1035" s="54" t="s">
        <v>1700</v>
      </c>
    </row>
    <row r="1036" ht="45" spans="1:10">
      <c r="A1036" s="23"/>
      <c r="B1036" s="23"/>
      <c r="C1036" s="23" t="s">
        <v>829</v>
      </c>
      <c r="D1036" s="53" t="s">
        <v>830</v>
      </c>
      <c r="E1036" s="54" t="s">
        <v>971</v>
      </c>
      <c r="F1036" s="43" t="s">
        <v>838</v>
      </c>
      <c r="G1036" s="24" t="s">
        <v>850</v>
      </c>
      <c r="H1036" s="43" t="s">
        <v>1779</v>
      </c>
      <c r="I1036" s="43" t="s">
        <v>834</v>
      </c>
      <c r="J1036" s="54" t="s">
        <v>1909</v>
      </c>
    </row>
    <row r="1037" ht="45" spans="1:10">
      <c r="A1037" s="23"/>
      <c r="B1037" s="23"/>
      <c r="C1037" s="23" t="s">
        <v>829</v>
      </c>
      <c r="D1037" s="53" t="s">
        <v>877</v>
      </c>
      <c r="E1037" s="54" t="s">
        <v>922</v>
      </c>
      <c r="F1037" s="43" t="s">
        <v>860</v>
      </c>
      <c r="G1037" s="24" t="s">
        <v>901</v>
      </c>
      <c r="H1037" s="43" t="s">
        <v>840</v>
      </c>
      <c r="I1037" s="43" t="s">
        <v>834</v>
      </c>
      <c r="J1037" s="54" t="s">
        <v>1910</v>
      </c>
    </row>
    <row r="1038" ht="33.75" spans="1:10">
      <c r="A1038" s="23"/>
      <c r="B1038" s="23"/>
      <c r="C1038" s="23" t="s">
        <v>829</v>
      </c>
      <c r="D1038" s="53" t="s">
        <v>877</v>
      </c>
      <c r="E1038" s="54" t="s">
        <v>932</v>
      </c>
      <c r="F1038" s="43" t="s">
        <v>860</v>
      </c>
      <c r="G1038" s="24" t="s">
        <v>901</v>
      </c>
      <c r="H1038" s="43" t="s">
        <v>840</v>
      </c>
      <c r="I1038" s="43" t="s">
        <v>834</v>
      </c>
      <c r="J1038" s="54" t="s">
        <v>1911</v>
      </c>
    </row>
    <row r="1039" ht="33.75" spans="1:10">
      <c r="A1039" s="23"/>
      <c r="B1039" s="23"/>
      <c r="C1039" s="23" t="s">
        <v>842</v>
      </c>
      <c r="D1039" s="53" t="s">
        <v>1048</v>
      </c>
      <c r="E1039" s="54" t="s">
        <v>1560</v>
      </c>
      <c r="F1039" s="43" t="s">
        <v>838</v>
      </c>
      <c r="G1039" s="24" t="s">
        <v>918</v>
      </c>
      <c r="H1039" s="43" t="s">
        <v>856</v>
      </c>
      <c r="I1039" s="43" t="s">
        <v>834</v>
      </c>
      <c r="J1039" s="54" t="s">
        <v>1912</v>
      </c>
    </row>
    <row r="1040" ht="22.5" spans="1:10">
      <c r="A1040" s="23"/>
      <c r="B1040" s="23"/>
      <c r="C1040" s="23" t="s">
        <v>847</v>
      </c>
      <c r="D1040" s="53" t="s">
        <v>848</v>
      </c>
      <c r="E1040" s="54" t="s">
        <v>967</v>
      </c>
      <c r="F1040" s="43" t="s">
        <v>838</v>
      </c>
      <c r="G1040" s="24" t="s">
        <v>918</v>
      </c>
      <c r="H1040" s="43" t="s">
        <v>840</v>
      </c>
      <c r="I1040" s="43" t="s">
        <v>834</v>
      </c>
      <c r="J1040" s="54" t="s">
        <v>1702</v>
      </c>
    </row>
    <row r="1041" ht="202.5" spans="1:10">
      <c r="A1041" s="25" t="s">
        <v>632</v>
      </c>
      <c r="B1041" s="23" t="s">
        <v>1913</v>
      </c>
      <c r="C1041" s="23"/>
      <c r="D1041" s="23"/>
      <c r="E1041" s="23"/>
      <c r="F1041" s="23"/>
      <c r="G1041" s="23"/>
      <c r="H1041" s="23"/>
      <c r="I1041" s="23"/>
      <c r="J1041" s="23"/>
    </row>
    <row r="1042" ht="45" spans="1:10">
      <c r="A1042" s="23"/>
      <c r="B1042" s="23"/>
      <c r="C1042" s="23" t="s">
        <v>829</v>
      </c>
      <c r="D1042" s="53" t="s">
        <v>830</v>
      </c>
      <c r="E1042" s="54" t="s">
        <v>1604</v>
      </c>
      <c r="F1042" s="43" t="s">
        <v>860</v>
      </c>
      <c r="G1042" s="24" t="s">
        <v>1914</v>
      </c>
      <c r="H1042" s="43" t="s">
        <v>833</v>
      </c>
      <c r="I1042" s="43" t="s">
        <v>834</v>
      </c>
      <c r="J1042" s="54" t="s">
        <v>1704</v>
      </c>
    </row>
    <row r="1043" ht="45" spans="1:10">
      <c r="A1043" s="23"/>
      <c r="B1043" s="23"/>
      <c r="C1043" s="23" t="s">
        <v>829</v>
      </c>
      <c r="D1043" s="53" t="s">
        <v>877</v>
      </c>
      <c r="E1043" s="54" t="s">
        <v>1607</v>
      </c>
      <c r="F1043" s="43" t="s">
        <v>838</v>
      </c>
      <c r="G1043" s="24" t="s">
        <v>862</v>
      </c>
      <c r="H1043" s="43" t="s">
        <v>840</v>
      </c>
      <c r="I1043" s="43" t="s">
        <v>834</v>
      </c>
      <c r="J1043" s="54" t="s">
        <v>1714</v>
      </c>
    </row>
    <row r="1044" ht="56.25" spans="1:10">
      <c r="A1044" s="23"/>
      <c r="B1044" s="23"/>
      <c r="C1044" s="23" t="s">
        <v>829</v>
      </c>
      <c r="D1044" s="53" t="s">
        <v>836</v>
      </c>
      <c r="E1044" s="54" t="s">
        <v>1243</v>
      </c>
      <c r="F1044" s="43" t="s">
        <v>860</v>
      </c>
      <c r="G1044" s="24" t="s">
        <v>901</v>
      </c>
      <c r="H1044" s="43" t="s">
        <v>840</v>
      </c>
      <c r="I1044" s="43" t="s">
        <v>834</v>
      </c>
      <c r="J1044" s="54" t="s">
        <v>1707</v>
      </c>
    </row>
    <row r="1045" ht="112.5" spans="1:10">
      <c r="A1045" s="23"/>
      <c r="B1045" s="23"/>
      <c r="C1045" s="23" t="s">
        <v>842</v>
      </c>
      <c r="D1045" s="53" t="s">
        <v>843</v>
      </c>
      <c r="E1045" s="54" t="s">
        <v>1610</v>
      </c>
      <c r="F1045" s="43" t="s">
        <v>860</v>
      </c>
      <c r="G1045" s="24" t="s">
        <v>901</v>
      </c>
      <c r="H1045" s="43" t="s">
        <v>840</v>
      </c>
      <c r="I1045" s="43" t="s">
        <v>834</v>
      </c>
      <c r="J1045" s="54" t="s">
        <v>1915</v>
      </c>
    </row>
    <row r="1046" ht="45" spans="1:10">
      <c r="A1046" s="23"/>
      <c r="B1046" s="23"/>
      <c r="C1046" s="23" t="s">
        <v>847</v>
      </c>
      <c r="D1046" s="53" t="s">
        <v>848</v>
      </c>
      <c r="E1046" s="54" t="s">
        <v>1709</v>
      </c>
      <c r="F1046" s="43" t="s">
        <v>838</v>
      </c>
      <c r="G1046" s="24" t="s">
        <v>918</v>
      </c>
      <c r="H1046" s="43" t="s">
        <v>840</v>
      </c>
      <c r="I1046" s="43" t="s">
        <v>834</v>
      </c>
      <c r="J1046" s="54" t="s">
        <v>1916</v>
      </c>
    </row>
    <row r="1047" ht="180" spans="1:10">
      <c r="A1047" s="25" t="s">
        <v>594</v>
      </c>
      <c r="B1047" s="23" t="s">
        <v>1917</v>
      </c>
      <c r="C1047" s="23"/>
      <c r="D1047" s="23"/>
      <c r="E1047" s="23"/>
      <c r="F1047" s="23"/>
      <c r="G1047" s="23"/>
      <c r="H1047" s="23"/>
      <c r="I1047" s="23"/>
      <c r="J1047" s="23"/>
    </row>
    <row r="1048" ht="33.75" spans="1:10">
      <c r="A1048" s="23"/>
      <c r="B1048" s="23"/>
      <c r="C1048" s="23" t="s">
        <v>829</v>
      </c>
      <c r="D1048" s="53" t="s">
        <v>830</v>
      </c>
      <c r="E1048" s="54" t="s">
        <v>1594</v>
      </c>
      <c r="F1048" s="43" t="s">
        <v>860</v>
      </c>
      <c r="G1048" s="24" t="s">
        <v>1898</v>
      </c>
      <c r="H1048" s="43" t="s">
        <v>833</v>
      </c>
      <c r="I1048" s="43" t="s">
        <v>834</v>
      </c>
      <c r="J1048" s="54" t="s">
        <v>1538</v>
      </c>
    </row>
    <row r="1049" ht="56.25" spans="1:10">
      <c r="A1049" s="23"/>
      <c r="B1049" s="23"/>
      <c r="C1049" s="23" t="s">
        <v>829</v>
      </c>
      <c r="D1049" s="53" t="s">
        <v>877</v>
      </c>
      <c r="E1049" s="54" t="s">
        <v>1182</v>
      </c>
      <c r="F1049" s="43" t="s">
        <v>838</v>
      </c>
      <c r="G1049" s="24" t="s">
        <v>119</v>
      </c>
      <c r="H1049" s="43" t="s">
        <v>840</v>
      </c>
      <c r="I1049" s="43" t="s">
        <v>834</v>
      </c>
      <c r="J1049" s="54" t="s">
        <v>1737</v>
      </c>
    </row>
    <row r="1050" ht="56.25" spans="1:10">
      <c r="A1050" s="23"/>
      <c r="B1050" s="23"/>
      <c r="C1050" s="23" t="s">
        <v>829</v>
      </c>
      <c r="D1050" s="53" t="s">
        <v>836</v>
      </c>
      <c r="E1050" s="54" t="s">
        <v>1243</v>
      </c>
      <c r="F1050" s="43" t="s">
        <v>860</v>
      </c>
      <c r="G1050" s="24" t="s">
        <v>901</v>
      </c>
      <c r="H1050" s="43" t="s">
        <v>840</v>
      </c>
      <c r="I1050" s="43" t="s">
        <v>834</v>
      </c>
      <c r="J1050" s="54" t="s">
        <v>1743</v>
      </c>
    </row>
    <row r="1051" ht="45" spans="1:10">
      <c r="A1051" s="23"/>
      <c r="B1051" s="23"/>
      <c r="C1051" s="23" t="s">
        <v>842</v>
      </c>
      <c r="D1051" s="53" t="s">
        <v>843</v>
      </c>
      <c r="E1051" s="54" t="s">
        <v>1555</v>
      </c>
      <c r="F1051" s="43" t="s">
        <v>860</v>
      </c>
      <c r="G1051" s="24" t="s">
        <v>901</v>
      </c>
      <c r="H1051" s="43" t="s">
        <v>840</v>
      </c>
      <c r="I1051" s="43" t="s">
        <v>834</v>
      </c>
      <c r="J1051" s="54" t="s">
        <v>1556</v>
      </c>
    </row>
    <row r="1052" ht="56.25" spans="1:10">
      <c r="A1052" s="23"/>
      <c r="B1052" s="23"/>
      <c r="C1052" s="23" t="s">
        <v>847</v>
      </c>
      <c r="D1052" s="53" t="s">
        <v>848</v>
      </c>
      <c r="E1052" s="54" t="s">
        <v>1709</v>
      </c>
      <c r="F1052" s="43" t="s">
        <v>838</v>
      </c>
      <c r="G1052" s="24" t="s">
        <v>918</v>
      </c>
      <c r="H1052" s="43" t="s">
        <v>840</v>
      </c>
      <c r="I1052" s="43" t="s">
        <v>834</v>
      </c>
      <c r="J1052" s="54" t="s">
        <v>1918</v>
      </c>
    </row>
    <row r="1053" ht="56.25" spans="1:10">
      <c r="A1053" s="25" t="s">
        <v>596</v>
      </c>
      <c r="B1053" s="23" t="s">
        <v>1919</v>
      </c>
      <c r="C1053" s="23"/>
      <c r="D1053" s="23"/>
      <c r="E1053" s="23"/>
      <c r="F1053" s="23"/>
      <c r="G1053" s="23"/>
      <c r="H1053" s="23"/>
      <c r="I1053" s="23"/>
      <c r="J1053" s="23"/>
    </row>
    <row r="1054" ht="22.5" spans="1:10">
      <c r="A1054" s="23"/>
      <c r="B1054" s="23"/>
      <c r="C1054" s="23" t="s">
        <v>829</v>
      </c>
      <c r="D1054" s="53" t="s">
        <v>830</v>
      </c>
      <c r="E1054" s="54" t="s">
        <v>1920</v>
      </c>
      <c r="F1054" s="43" t="s">
        <v>860</v>
      </c>
      <c r="G1054" s="24" t="s">
        <v>54</v>
      </c>
      <c r="H1054" s="43" t="s">
        <v>833</v>
      </c>
      <c r="I1054" s="43" t="s">
        <v>834</v>
      </c>
      <c r="J1054" s="54" t="s">
        <v>1921</v>
      </c>
    </row>
    <row r="1055" spans="1:10">
      <c r="A1055" s="23"/>
      <c r="B1055" s="23"/>
      <c r="C1055" s="23" t="s">
        <v>829</v>
      </c>
      <c r="D1055" s="53" t="s">
        <v>830</v>
      </c>
      <c r="E1055" s="54" t="s">
        <v>1922</v>
      </c>
      <c r="F1055" s="43" t="s">
        <v>838</v>
      </c>
      <c r="G1055" s="24" t="s">
        <v>54</v>
      </c>
      <c r="H1055" s="43" t="s">
        <v>1923</v>
      </c>
      <c r="I1055" s="43" t="s">
        <v>834</v>
      </c>
      <c r="J1055" s="54" t="s">
        <v>1924</v>
      </c>
    </row>
    <row r="1056" ht="33.75" spans="1:10">
      <c r="A1056" s="23"/>
      <c r="B1056" s="23"/>
      <c r="C1056" s="23" t="s">
        <v>829</v>
      </c>
      <c r="D1056" s="53" t="s">
        <v>877</v>
      </c>
      <c r="E1056" s="54" t="s">
        <v>1925</v>
      </c>
      <c r="F1056" s="43" t="s">
        <v>860</v>
      </c>
      <c r="G1056" s="24" t="s">
        <v>901</v>
      </c>
      <c r="H1056" s="43" t="s">
        <v>840</v>
      </c>
      <c r="I1056" s="43" t="s">
        <v>834</v>
      </c>
      <c r="J1056" s="54" t="s">
        <v>1926</v>
      </c>
    </row>
    <row r="1057" ht="33.75" spans="1:10">
      <c r="A1057" s="23"/>
      <c r="B1057" s="23"/>
      <c r="C1057" s="23" t="s">
        <v>829</v>
      </c>
      <c r="D1057" s="53" t="s">
        <v>877</v>
      </c>
      <c r="E1057" s="54" t="s">
        <v>1927</v>
      </c>
      <c r="F1057" s="43" t="s">
        <v>860</v>
      </c>
      <c r="G1057" s="24" t="s">
        <v>901</v>
      </c>
      <c r="H1057" s="43" t="s">
        <v>840</v>
      </c>
      <c r="I1057" s="43" t="s">
        <v>834</v>
      </c>
      <c r="J1057" s="54" t="s">
        <v>1928</v>
      </c>
    </row>
    <row r="1058" ht="45" spans="1:10">
      <c r="A1058" s="23"/>
      <c r="B1058" s="23"/>
      <c r="C1058" s="23" t="s">
        <v>829</v>
      </c>
      <c r="D1058" s="53" t="s">
        <v>877</v>
      </c>
      <c r="E1058" s="54" t="s">
        <v>1929</v>
      </c>
      <c r="F1058" s="43" t="s">
        <v>838</v>
      </c>
      <c r="G1058" s="24" t="s">
        <v>54</v>
      </c>
      <c r="H1058" s="43" t="s">
        <v>972</v>
      </c>
      <c r="I1058" s="43" t="s">
        <v>834</v>
      </c>
      <c r="J1058" s="54" t="s">
        <v>1930</v>
      </c>
    </row>
    <row r="1059" ht="33.75" spans="1:10">
      <c r="A1059" s="23"/>
      <c r="B1059" s="23"/>
      <c r="C1059" s="23" t="s">
        <v>829</v>
      </c>
      <c r="D1059" s="53" t="s">
        <v>836</v>
      </c>
      <c r="E1059" s="54" t="s">
        <v>1931</v>
      </c>
      <c r="F1059" s="43" t="s">
        <v>860</v>
      </c>
      <c r="G1059" s="24" t="s">
        <v>901</v>
      </c>
      <c r="H1059" s="43" t="s">
        <v>840</v>
      </c>
      <c r="I1059" s="43" t="s">
        <v>834</v>
      </c>
      <c r="J1059" s="54" t="s">
        <v>1932</v>
      </c>
    </row>
    <row r="1060" ht="33.75" spans="1:10">
      <c r="A1060" s="23"/>
      <c r="B1060" s="23"/>
      <c r="C1060" s="23" t="s">
        <v>842</v>
      </c>
      <c r="D1060" s="53" t="s">
        <v>843</v>
      </c>
      <c r="E1060" s="54" t="s">
        <v>925</v>
      </c>
      <c r="F1060" s="43" t="s">
        <v>838</v>
      </c>
      <c r="G1060" s="24" t="s">
        <v>850</v>
      </c>
      <c r="H1060" s="43" t="s">
        <v>840</v>
      </c>
      <c r="I1060" s="43" t="s">
        <v>834</v>
      </c>
      <c r="J1060" s="54" t="s">
        <v>1933</v>
      </c>
    </row>
    <row r="1061" ht="33.75" spans="1:10">
      <c r="A1061" s="23"/>
      <c r="B1061" s="23"/>
      <c r="C1061" s="23" t="s">
        <v>847</v>
      </c>
      <c r="D1061" s="53" t="s">
        <v>848</v>
      </c>
      <c r="E1061" s="54" t="s">
        <v>1934</v>
      </c>
      <c r="F1061" s="43" t="s">
        <v>838</v>
      </c>
      <c r="G1061" s="24" t="s">
        <v>850</v>
      </c>
      <c r="H1061" s="43" t="s">
        <v>840</v>
      </c>
      <c r="I1061" s="43" t="s">
        <v>834</v>
      </c>
      <c r="J1061" s="54" t="s">
        <v>1935</v>
      </c>
    </row>
    <row r="1062" ht="56.25" spans="1:10">
      <c r="A1062" s="25" t="s">
        <v>600</v>
      </c>
      <c r="B1062" s="23" t="s">
        <v>1936</v>
      </c>
      <c r="C1062" s="23"/>
      <c r="D1062" s="23"/>
      <c r="E1062" s="23"/>
      <c r="F1062" s="23"/>
      <c r="G1062" s="23"/>
      <c r="H1062" s="23"/>
      <c r="I1062" s="23"/>
      <c r="J1062" s="23"/>
    </row>
    <row r="1063" ht="33.75" spans="1:10">
      <c r="A1063" s="23"/>
      <c r="B1063" s="23"/>
      <c r="C1063" s="23" t="s">
        <v>829</v>
      </c>
      <c r="D1063" s="53" t="s">
        <v>830</v>
      </c>
      <c r="E1063" s="54" t="s">
        <v>984</v>
      </c>
      <c r="F1063" s="43" t="s">
        <v>860</v>
      </c>
      <c r="G1063" s="24" t="s">
        <v>1937</v>
      </c>
      <c r="H1063" s="43" t="s">
        <v>1096</v>
      </c>
      <c r="I1063" s="43" t="s">
        <v>834</v>
      </c>
      <c r="J1063" s="54" t="s">
        <v>1700</v>
      </c>
    </row>
    <row r="1064" ht="45" spans="1:10">
      <c r="A1064" s="23"/>
      <c r="B1064" s="23"/>
      <c r="C1064" s="23" t="s">
        <v>829</v>
      </c>
      <c r="D1064" s="53" t="s">
        <v>877</v>
      </c>
      <c r="E1064" s="54" t="s">
        <v>922</v>
      </c>
      <c r="F1064" s="43" t="s">
        <v>838</v>
      </c>
      <c r="G1064" s="24" t="s">
        <v>918</v>
      </c>
      <c r="H1064" s="43" t="s">
        <v>840</v>
      </c>
      <c r="I1064" s="43" t="s">
        <v>834</v>
      </c>
      <c r="J1064" s="54" t="s">
        <v>1910</v>
      </c>
    </row>
    <row r="1065" ht="22.5" spans="1:10">
      <c r="A1065" s="23"/>
      <c r="B1065" s="23"/>
      <c r="C1065" s="23" t="s">
        <v>842</v>
      </c>
      <c r="D1065" s="53" t="s">
        <v>1048</v>
      </c>
      <c r="E1065" s="54" t="s">
        <v>1532</v>
      </c>
      <c r="F1065" s="43" t="s">
        <v>838</v>
      </c>
      <c r="G1065" s="24" t="s">
        <v>1533</v>
      </c>
      <c r="H1065" s="43" t="s">
        <v>856</v>
      </c>
      <c r="I1065" s="43" t="s">
        <v>834</v>
      </c>
      <c r="J1065" s="54" t="s">
        <v>1938</v>
      </c>
    </row>
    <row r="1066" ht="45" spans="1:10">
      <c r="A1066" s="23"/>
      <c r="B1066" s="23"/>
      <c r="C1066" s="23" t="s">
        <v>842</v>
      </c>
      <c r="D1066" s="53" t="s">
        <v>843</v>
      </c>
      <c r="E1066" s="54" t="s">
        <v>925</v>
      </c>
      <c r="F1066" s="43" t="s">
        <v>838</v>
      </c>
      <c r="G1066" s="24" t="s">
        <v>918</v>
      </c>
      <c r="H1066" s="43" t="s">
        <v>840</v>
      </c>
      <c r="I1066" s="43" t="s">
        <v>834</v>
      </c>
      <c r="J1066" s="54" t="s">
        <v>1904</v>
      </c>
    </row>
    <row r="1067" ht="22.5" spans="1:10">
      <c r="A1067" s="23"/>
      <c r="B1067" s="23"/>
      <c r="C1067" s="23" t="s">
        <v>847</v>
      </c>
      <c r="D1067" s="53" t="s">
        <v>848</v>
      </c>
      <c r="E1067" s="54" t="s">
        <v>967</v>
      </c>
      <c r="F1067" s="43" t="s">
        <v>838</v>
      </c>
      <c r="G1067" s="24" t="s">
        <v>918</v>
      </c>
      <c r="H1067" s="43" t="s">
        <v>840</v>
      </c>
      <c r="I1067" s="43" t="s">
        <v>834</v>
      </c>
      <c r="J1067" s="54" t="s">
        <v>1702</v>
      </c>
    </row>
    <row r="1068" ht="22.5" spans="1:10">
      <c r="A1068" s="25" t="s">
        <v>576</v>
      </c>
      <c r="B1068" s="23" t="s">
        <v>1939</v>
      </c>
      <c r="C1068" s="23"/>
      <c r="D1068" s="23"/>
      <c r="E1068" s="23"/>
      <c r="F1068" s="23"/>
      <c r="G1068" s="23"/>
      <c r="H1068" s="23"/>
      <c r="I1068" s="23"/>
      <c r="J1068" s="23"/>
    </row>
    <row r="1069" ht="22.5" spans="1:10">
      <c r="A1069" s="23"/>
      <c r="B1069" s="23"/>
      <c r="C1069" s="23" t="s">
        <v>829</v>
      </c>
      <c r="D1069" s="53" t="s">
        <v>830</v>
      </c>
      <c r="E1069" s="54" t="s">
        <v>984</v>
      </c>
      <c r="F1069" s="43" t="s">
        <v>860</v>
      </c>
      <c r="G1069" s="24" t="s">
        <v>1914</v>
      </c>
      <c r="H1069" s="43" t="s">
        <v>833</v>
      </c>
      <c r="I1069" s="43" t="s">
        <v>834</v>
      </c>
      <c r="J1069" s="54" t="s">
        <v>1940</v>
      </c>
    </row>
    <row r="1070" ht="22.5" spans="1:10">
      <c r="A1070" s="23"/>
      <c r="B1070" s="23"/>
      <c r="C1070" s="23" t="s">
        <v>829</v>
      </c>
      <c r="D1070" s="53" t="s">
        <v>830</v>
      </c>
      <c r="E1070" s="54" t="s">
        <v>971</v>
      </c>
      <c r="F1070" s="43" t="s">
        <v>838</v>
      </c>
      <c r="G1070" s="24" t="s">
        <v>901</v>
      </c>
      <c r="H1070" s="43" t="s">
        <v>972</v>
      </c>
      <c r="I1070" s="43" t="s">
        <v>834</v>
      </c>
      <c r="J1070" s="54" t="s">
        <v>1941</v>
      </c>
    </row>
    <row r="1071" ht="22.5" spans="1:10">
      <c r="A1071" s="23"/>
      <c r="B1071" s="23"/>
      <c r="C1071" s="23" t="s">
        <v>829</v>
      </c>
      <c r="D1071" s="53" t="s">
        <v>877</v>
      </c>
      <c r="E1071" s="54" t="s">
        <v>922</v>
      </c>
      <c r="F1071" s="43" t="s">
        <v>860</v>
      </c>
      <c r="G1071" s="24" t="s">
        <v>901</v>
      </c>
      <c r="H1071" s="43" t="s">
        <v>840</v>
      </c>
      <c r="I1071" s="43" t="s">
        <v>834</v>
      </c>
      <c r="J1071" s="54" t="s">
        <v>1942</v>
      </c>
    </row>
    <row r="1072" ht="33.75" spans="1:10">
      <c r="A1072" s="23"/>
      <c r="B1072" s="23"/>
      <c r="C1072" s="23" t="s">
        <v>829</v>
      </c>
      <c r="D1072" s="53" t="s">
        <v>836</v>
      </c>
      <c r="E1072" s="54" t="s">
        <v>1560</v>
      </c>
      <c r="F1072" s="43" t="s">
        <v>838</v>
      </c>
      <c r="G1072" s="24" t="s">
        <v>918</v>
      </c>
      <c r="H1072" s="43" t="s">
        <v>856</v>
      </c>
      <c r="I1072" s="43" t="s">
        <v>834</v>
      </c>
      <c r="J1072" s="54" t="s">
        <v>1912</v>
      </c>
    </row>
    <row r="1073" ht="56.25" spans="1:10">
      <c r="A1073" s="23"/>
      <c r="B1073" s="23"/>
      <c r="C1073" s="23" t="s">
        <v>842</v>
      </c>
      <c r="D1073" s="53" t="s">
        <v>843</v>
      </c>
      <c r="E1073" s="54" t="s">
        <v>925</v>
      </c>
      <c r="F1073" s="43" t="s">
        <v>838</v>
      </c>
      <c r="G1073" s="24" t="s">
        <v>862</v>
      </c>
      <c r="H1073" s="43" t="s">
        <v>840</v>
      </c>
      <c r="I1073" s="43" t="s">
        <v>834</v>
      </c>
      <c r="J1073" s="54" t="s">
        <v>1816</v>
      </c>
    </row>
    <row r="1074" spans="1:10">
      <c r="A1074" s="23" t="s">
        <v>101</v>
      </c>
      <c r="B1074" s="23"/>
      <c r="C1074" s="23"/>
      <c r="D1074" s="23"/>
      <c r="E1074" s="23"/>
      <c r="F1074" s="23"/>
      <c r="G1074" s="23"/>
      <c r="H1074" s="23"/>
      <c r="I1074" s="23"/>
      <c r="J1074" s="23"/>
    </row>
    <row r="1075" ht="135" spans="1:10">
      <c r="A1075" s="25" t="s">
        <v>805</v>
      </c>
      <c r="B1075" s="23" t="s">
        <v>1943</v>
      </c>
      <c r="C1075" s="23"/>
      <c r="D1075" s="23"/>
      <c r="E1075" s="23"/>
      <c r="F1075" s="23"/>
      <c r="G1075" s="23"/>
      <c r="H1075" s="23"/>
      <c r="I1075" s="23"/>
      <c r="J1075" s="23"/>
    </row>
    <row r="1076" ht="33.75" spans="1:10">
      <c r="A1076" s="23"/>
      <c r="B1076" s="23"/>
      <c r="C1076" s="23" t="s">
        <v>829</v>
      </c>
      <c r="D1076" s="53" t="s">
        <v>830</v>
      </c>
      <c r="E1076" s="54" t="s">
        <v>1944</v>
      </c>
      <c r="F1076" s="43" t="s">
        <v>860</v>
      </c>
      <c r="G1076" s="24" t="s">
        <v>901</v>
      </c>
      <c r="H1076" s="43" t="s">
        <v>840</v>
      </c>
      <c r="I1076" s="43" t="s">
        <v>834</v>
      </c>
      <c r="J1076" s="54" t="s">
        <v>1945</v>
      </c>
    </row>
    <row r="1077" ht="22.5" spans="1:10">
      <c r="A1077" s="23"/>
      <c r="B1077" s="23"/>
      <c r="C1077" s="23" t="s">
        <v>829</v>
      </c>
      <c r="D1077" s="53" t="s">
        <v>877</v>
      </c>
      <c r="E1077" s="54" t="s">
        <v>1946</v>
      </c>
      <c r="F1077" s="43" t="s">
        <v>860</v>
      </c>
      <c r="G1077" s="24" t="s">
        <v>901</v>
      </c>
      <c r="H1077" s="43" t="s">
        <v>840</v>
      </c>
      <c r="I1077" s="43" t="s">
        <v>834</v>
      </c>
      <c r="J1077" s="54" t="s">
        <v>1947</v>
      </c>
    </row>
    <row r="1078" ht="22.5" spans="1:10">
      <c r="A1078" s="23"/>
      <c r="B1078" s="23"/>
      <c r="C1078" s="23" t="s">
        <v>829</v>
      </c>
      <c r="D1078" s="53" t="s">
        <v>836</v>
      </c>
      <c r="E1078" s="54" t="s">
        <v>1370</v>
      </c>
      <c r="F1078" s="43" t="s">
        <v>860</v>
      </c>
      <c r="G1078" s="24" t="s">
        <v>901</v>
      </c>
      <c r="H1078" s="43" t="s">
        <v>840</v>
      </c>
      <c r="I1078" s="43" t="s">
        <v>834</v>
      </c>
      <c r="J1078" s="54" t="s">
        <v>881</v>
      </c>
    </row>
    <row r="1079" ht="45" spans="1:10">
      <c r="A1079" s="23"/>
      <c r="B1079" s="23"/>
      <c r="C1079" s="23" t="s">
        <v>842</v>
      </c>
      <c r="D1079" s="53" t="s">
        <v>843</v>
      </c>
      <c r="E1079" s="54" t="s">
        <v>892</v>
      </c>
      <c r="F1079" s="43" t="s">
        <v>838</v>
      </c>
      <c r="G1079" s="24" t="s">
        <v>1948</v>
      </c>
      <c r="H1079" s="43" t="s">
        <v>840</v>
      </c>
      <c r="I1079" s="43" t="s">
        <v>834</v>
      </c>
      <c r="J1079" s="54" t="s">
        <v>883</v>
      </c>
    </row>
    <row r="1080" ht="33.75" spans="1:10">
      <c r="A1080" s="23"/>
      <c r="B1080" s="23"/>
      <c r="C1080" s="23" t="s">
        <v>847</v>
      </c>
      <c r="D1080" s="53" t="s">
        <v>848</v>
      </c>
      <c r="E1080" s="54" t="s">
        <v>1949</v>
      </c>
      <c r="F1080" s="43" t="s">
        <v>838</v>
      </c>
      <c r="G1080" s="24" t="s">
        <v>862</v>
      </c>
      <c r="H1080" s="43" t="s">
        <v>840</v>
      </c>
      <c r="I1080" s="43" t="s">
        <v>834</v>
      </c>
      <c r="J1080" s="54" t="s">
        <v>1950</v>
      </c>
    </row>
    <row r="1081" ht="146.25" spans="1:10">
      <c r="A1081" s="25" t="s">
        <v>581</v>
      </c>
      <c r="B1081" s="23" t="s">
        <v>1951</v>
      </c>
      <c r="C1081" s="23"/>
      <c r="D1081" s="23"/>
      <c r="E1081" s="23"/>
      <c r="F1081" s="23"/>
      <c r="G1081" s="23"/>
      <c r="H1081" s="23"/>
      <c r="I1081" s="23"/>
      <c r="J1081" s="23"/>
    </row>
    <row r="1082" ht="22.5" spans="1:10">
      <c r="A1082" s="23"/>
      <c r="B1082" s="23"/>
      <c r="C1082" s="23" t="s">
        <v>829</v>
      </c>
      <c r="D1082" s="53" t="s">
        <v>830</v>
      </c>
      <c r="E1082" s="54" t="s">
        <v>984</v>
      </c>
      <c r="F1082" s="43" t="s">
        <v>860</v>
      </c>
      <c r="G1082" s="24" t="s">
        <v>901</v>
      </c>
      <c r="H1082" s="43" t="s">
        <v>840</v>
      </c>
      <c r="I1082" s="43" t="s">
        <v>834</v>
      </c>
      <c r="J1082" s="54" t="s">
        <v>1952</v>
      </c>
    </row>
    <row r="1083" ht="22.5" spans="1:10">
      <c r="A1083" s="23"/>
      <c r="B1083" s="23"/>
      <c r="C1083" s="23" t="s">
        <v>829</v>
      </c>
      <c r="D1083" s="53" t="s">
        <v>877</v>
      </c>
      <c r="E1083" s="54" t="s">
        <v>932</v>
      </c>
      <c r="F1083" s="43" t="s">
        <v>860</v>
      </c>
      <c r="G1083" s="24" t="s">
        <v>901</v>
      </c>
      <c r="H1083" s="43" t="s">
        <v>840</v>
      </c>
      <c r="I1083" s="43" t="s">
        <v>834</v>
      </c>
      <c r="J1083" s="54" t="s">
        <v>974</v>
      </c>
    </row>
    <row r="1084" ht="33.75" spans="1:10">
      <c r="A1084" s="23"/>
      <c r="B1084" s="23"/>
      <c r="C1084" s="23" t="s">
        <v>829</v>
      </c>
      <c r="D1084" s="53" t="s">
        <v>836</v>
      </c>
      <c r="E1084" s="54" t="s">
        <v>1370</v>
      </c>
      <c r="F1084" s="43" t="s">
        <v>860</v>
      </c>
      <c r="G1084" s="24" t="s">
        <v>901</v>
      </c>
      <c r="H1084" s="43" t="s">
        <v>840</v>
      </c>
      <c r="I1084" s="43" t="s">
        <v>834</v>
      </c>
      <c r="J1084" s="54" t="s">
        <v>1953</v>
      </c>
    </row>
    <row r="1085" ht="33.75" spans="1:10">
      <c r="A1085" s="23"/>
      <c r="B1085" s="23"/>
      <c r="C1085" s="23" t="s">
        <v>842</v>
      </c>
      <c r="D1085" s="53" t="s">
        <v>843</v>
      </c>
      <c r="E1085" s="54" t="s">
        <v>925</v>
      </c>
      <c r="F1085" s="43" t="s">
        <v>838</v>
      </c>
      <c r="G1085" s="24" t="s">
        <v>850</v>
      </c>
      <c r="H1085" s="43" t="s">
        <v>840</v>
      </c>
      <c r="I1085" s="43" t="s">
        <v>834</v>
      </c>
      <c r="J1085" s="54" t="s">
        <v>926</v>
      </c>
    </row>
    <row r="1086" ht="33.75" spans="1:10">
      <c r="A1086" s="23"/>
      <c r="B1086" s="23"/>
      <c r="C1086" s="23" t="s">
        <v>847</v>
      </c>
      <c r="D1086" s="53" t="s">
        <v>848</v>
      </c>
      <c r="E1086" s="54" t="s">
        <v>1954</v>
      </c>
      <c r="F1086" s="43" t="s">
        <v>838</v>
      </c>
      <c r="G1086" s="24" t="s">
        <v>862</v>
      </c>
      <c r="H1086" s="43" t="s">
        <v>840</v>
      </c>
      <c r="I1086" s="43" t="s">
        <v>834</v>
      </c>
      <c r="J1086" s="54" t="s">
        <v>1955</v>
      </c>
    </row>
    <row r="1087" ht="135" spans="1:10">
      <c r="A1087" s="25" t="s">
        <v>594</v>
      </c>
      <c r="B1087" s="23" t="s">
        <v>1956</v>
      </c>
      <c r="C1087" s="23"/>
      <c r="D1087" s="23"/>
      <c r="E1087" s="23"/>
      <c r="F1087" s="23"/>
      <c r="G1087" s="23"/>
      <c r="H1087" s="23"/>
      <c r="I1087" s="23"/>
      <c r="J1087" s="23"/>
    </row>
    <row r="1088" ht="22.5" spans="1:10">
      <c r="A1088" s="23"/>
      <c r="B1088" s="23"/>
      <c r="C1088" s="23" t="s">
        <v>829</v>
      </c>
      <c r="D1088" s="53" t="s">
        <v>830</v>
      </c>
      <c r="E1088" s="54" t="s">
        <v>1957</v>
      </c>
      <c r="F1088" s="43" t="s">
        <v>860</v>
      </c>
      <c r="G1088" s="24" t="s">
        <v>901</v>
      </c>
      <c r="H1088" s="43" t="s">
        <v>840</v>
      </c>
      <c r="I1088" s="43" t="s">
        <v>834</v>
      </c>
      <c r="J1088" s="54" t="s">
        <v>1952</v>
      </c>
    </row>
    <row r="1089" ht="33.75" spans="1:10">
      <c r="A1089" s="23"/>
      <c r="B1089" s="23"/>
      <c r="C1089" s="23" t="s">
        <v>829</v>
      </c>
      <c r="D1089" s="53" t="s">
        <v>877</v>
      </c>
      <c r="E1089" s="54" t="s">
        <v>1958</v>
      </c>
      <c r="F1089" s="43" t="s">
        <v>860</v>
      </c>
      <c r="G1089" s="24" t="s">
        <v>901</v>
      </c>
      <c r="H1089" s="43" t="s">
        <v>840</v>
      </c>
      <c r="I1089" s="43" t="s">
        <v>834</v>
      </c>
      <c r="J1089" s="54" t="s">
        <v>1959</v>
      </c>
    </row>
    <row r="1090" ht="33.75" spans="1:10">
      <c r="A1090" s="23"/>
      <c r="B1090" s="23"/>
      <c r="C1090" s="23" t="s">
        <v>829</v>
      </c>
      <c r="D1090" s="53" t="s">
        <v>836</v>
      </c>
      <c r="E1090" s="54" t="s">
        <v>965</v>
      </c>
      <c r="F1090" s="43" t="s">
        <v>860</v>
      </c>
      <c r="G1090" s="24" t="s">
        <v>901</v>
      </c>
      <c r="H1090" s="43" t="s">
        <v>840</v>
      </c>
      <c r="I1090" s="43" t="s">
        <v>834</v>
      </c>
      <c r="J1090" s="54" t="s">
        <v>966</v>
      </c>
    </row>
    <row r="1091" ht="33.75" spans="1:10">
      <c r="A1091" s="23"/>
      <c r="B1091" s="23"/>
      <c r="C1091" s="23" t="s">
        <v>842</v>
      </c>
      <c r="D1091" s="53" t="s">
        <v>843</v>
      </c>
      <c r="E1091" s="54" t="s">
        <v>925</v>
      </c>
      <c r="F1091" s="43" t="s">
        <v>838</v>
      </c>
      <c r="G1091" s="24" t="s">
        <v>850</v>
      </c>
      <c r="H1091" s="43" t="s">
        <v>840</v>
      </c>
      <c r="I1091" s="43" t="s">
        <v>834</v>
      </c>
      <c r="J1091" s="54" t="s">
        <v>926</v>
      </c>
    </row>
    <row r="1092" ht="33.75" spans="1:10">
      <c r="A1092" s="23"/>
      <c r="B1092" s="23"/>
      <c r="C1092" s="23" t="s">
        <v>847</v>
      </c>
      <c r="D1092" s="53" t="s">
        <v>848</v>
      </c>
      <c r="E1092" s="54" t="s">
        <v>1954</v>
      </c>
      <c r="F1092" s="43" t="s">
        <v>838</v>
      </c>
      <c r="G1092" s="24" t="s">
        <v>862</v>
      </c>
      <c r="H1092" s="43" t="s">
        <v>840</v>
      </c>
      <c r="I1092" s="43" t="s">
        <v>834</v>
      </c>
      <c r="J1092" s="54" t="s">
        <v>1960</v>
      </c>
    </row>
    <row r="1093" spans="1:10">
      <c r="A1093" s="25" t="s">
        <v>600</v>
      </c>
      <c r="B1093" s="23" t="s">
        <v>1961</v>
      </c>
      <c r="C1093" s="23"/>
      <c r="D1093" s="23"/>
      <c r="E1093" s="23"/>
      <c r="F1093" s="23"/>
      <c r="G1093" s="23"/>
      <c r="H1093" s="23"/>
      <c r="I1093" s="23"/>
      <c r="J1093" s="23"/>
    </row>
    <row r="1094" ht="22.5" spans="1:10">
      <c r="A1094" s="23"/>
      <c r="B1094" s="23"/>
      <c r="C1094" s="23" t="s">
        <v>829</v>
      </c>
      <c r="D1094" s="53" t="s">
        <v>830</v>
      </c>
      <c r="E1094" s="54" t="s">
        <v>1962</v>
      </c>
      <c r="F1094" s="43" t="s">
        <v>860</v>
      </c>
      <c r="G1094" s="24" t="s">
        <v>1963</v>
      </c>
      <c r="H1094" s="43" t="s">
        <v>875</v>
      </c>
      <c r="I1094" s="43" t="s">
        <v>834</v>
      </c>
      <c r="J1094" s="54" t="s">
        <v>1964</v>
      </c>
    </row>
    <row r="1095" ht="22.5" spans="1:10">
      <c r="A1095" s="23"/>
      <c r="B1095" s="23"/>
      <c r="C1095" s="23" t="s">
        <v>829</v>
      </c>
      <c r="D1095" s="53" t="s">
        <v>836</v>
      </c>
      <c r="E1095" s="54" t="s">
        <v>891</v>
      </c>
      <c r="F1095" s="43" t="s">
        <v>860</v>
      </c>
      <c r="G1095" s="24" t="s">
        <v>901</v>
      </c>
      <c r="H1095" s="43" t="s">
        <v>840</v>
      </c>
      <c r="I1095" s="43" t="s">
        <v>834</v>
      </c>
      <c r="J1095" s="54" t="s">
        <v>1965</v>
      </c>
    </row>
    <row r="1096" ht="22.5" spans="1:10">
      <c r="A1096" s="23"/>
      <c r="B1096" s="23"/>
      <c r="C1096" s="23" t="s">
        <v>842</v>
      </c>
      <c r="D1096" s="53" t="s">
        <v>843</v>
      </c>
      <c r="E1096" s="54" t="s">
        <v>892</v>
      </c>
      <c r="F1096" s="43" t="s">
        <v>838</v>
      </c>
      <c r="G1096" s="24" t="s">
        <v>862</v>
      </c>
      <c r="H1096" s="43" t="s">
        <v>840</v>
      </c>
      <c r="I1096" s="43" t="s">
        <v>834</v>
      </c>
      <c r="J1096" s="54" t="s">
        <v>1966</v>
      </c>
    </row>
    <row r="1097" spans="1:10">
      <c r="A1097" s="23"/>
      <c r="B1097" s="23"/>
      <c r="C1097" s="23" t="s">
        <v>842</v>
      </c>
      <c r="D1097" s="53" t="s">
        <v>1011</v>
      </c>
      <c r="E1097" s="54" t="s">
        <v>1967</v>
      </c>
      <c r="F1097" s="43" t="s">
        <v>838</v>
      </c>
      <c r="G1097" s="24" t="s">
        <v>862</v>
      </c>
      <c r="H1097" s="43" t="s">
        <v>840</v>
      </c>
      <c r="I1097" s="43" t="s">
        <v>834</v>
      </c>
      <c r="J1097" s="54" t="s">
        <v>1968</v>
      </c>
    </row>
    <row r="1098" ht="22.5" spans="1:10">
      <c r="A1098" s="23"/>
      <c r="B1098" s="23"/>
      <c r="C1098" s="23" t="s">
        <v>847</v>
      </c>
      <c r="D1098" s="53" t="s">
        <v>848</v>
      </c>
      <c r="E1098" s="54" t="s">
        <v>982</v>
      </c>
      <c r="F1098" s="43" t="s">
        <v>838</v>
      </c>
      <c r="G1098" s="24" t="s">
        <v>862</v>
      </c>
      <c r="H1098" s="43" t="s">
        <v>840</v>
      </c>
      <c r="I1098" s="43" t="s">
        <v>834</v>
      </c>
      <c r="J1098" s="54" t="s">
        <v>1969</v>
      </c>
    </row>
    <row r="1099" ht="45" spans="1:10">
      <c r="A1099" s="25" t="s">
        <v>809</v>
      </c>
      <c r="B1099" s="23" t="s">
        <v>1970</v>
      </c>
      <c r="C1099" s="23"/>
      <c r="D1099" s="23"/>
      <c r="E1099" s="23"/>
      <c r="F1099" s="23"/>
      <c r="G1099" s="23"/>
      <c r="H1099" s="23"/>
      <c r="I1099" s="23"/>
      <c r="J1099" s="23"/>
    </row>
    <row r="1100" spans="1:10">
      <c r="A1100" s="23"/>
      <c r="B1100" s="23"/>
      <c r="C1100" s="23" t="s">
        <v>829</v>
      </c>
      <c r="D1100" s="53" t="s">
        <v>830</v>
      </c>
      <c r="E1100" s="54" t="s">
        <v>1962</v>
      </c>
      <c r="F1100" s="43" t="s">
        <v>860</v>
      </c>
      <c r="G1100" s="24" t="s">
        <v>1963</v>
      </c>
      <c r="H1100" s="43" t="s">
        <v>875</v>
      </c>
      <c r="I1100" s="43" t="s">
        <v>834</v>
      </c>
      <c r="J1100" s="54" t="s">
        <v>1971</v>
      </c>
    </row>
    <row r="1101" ht="22.5" spans="1:10">
      <c r="A1101" s="23"/>
      <c r="B1101" s="23"/>
      <c r="C1101" s="23" t="s">
        <v>829</v>
      </c>
      <c r="D1101" s="53" t="s">
        <v>836</v>
      </c>
      <c r="E1101" s="54" t="s">
        <v>891</v>
      </c>
      <c r="F1101" s="43" t="s">
        <v>860</v>
      </c>
      <c r="G1101" s="24" t="s">
        <v>901</v>
      </c>
      <c r="H1101" s="43" t="s">
        <v>840</v>
      </c>
      <c r="I1101" s="43" t="s">
        <v>834</v>
      </c>
      <c r="J1101" s="54" t="s">
        <v>1972</v>
      </c>
    </row>
    <row r="1102" ht="22.5" spans="1:10">
      <c r="A1102" s="23"/>
      <c r="B1102" s="23"/>
      <c r="C1102" s="23" t="s">
        <v>842</v>
      </c>
      <c r="D1102" s="53" t="s">
        <v>843</v>
      </c>
      <c r="E1102" s="54" t="s">
        <v>892</v>
      </c>
      <c r="F1102" s="43" t="s">
        <v>860</v>
      </c>
      <c r="G1102" s="24" t="s">
        <v>901</v>
      </c>
      <c r="H1102" s="43" t="s">
        <v>840</v>
      </c>
      <c r="I1102" s="43" t="s">
        <v>834</v>
      </c>
      <c r="J1102" s="54" t="s">
        <v>1973</v>
      </c>
    </row>
    <row r="1103" spans="1:10">
      <c r="A1103" s="23"/>
      <c r="B1103" s="23"/>
      <c r="C1103" s="23" t="s">
        <v>842</v>
      </c>
      <c r="D1103" s="53" t="s">
        <v>1011</v>
      </c>
      <c r="E1103" s="54" t="s">
        <v>1974</v>
      </c>
      <c r="F1103" s="43" t="s">
        <v>860</v>
      </c>
      <c r="G1103" s="24" t="s">
        <v>901</v>
      </c>
      <c r="H1103" s="43" t="s">
        <v>840</v>
      </c>
      <c r="I1103" s="43" t="s">
        <v>834</v>
      </c>
      <c r="J1103" s="54" t="s">
        <v>1975</v>
      </c>
    </row>
    <row r="1104" spans="1:10">
      <c r="A1104" s="23"/>
      <c r="B1104" s="23"/>
      <c r="C1104" s="23" t="s">
        <v>847</v>
      </c>
      <c r="D1104" s="53" t="s">
        <v>848</v>
      </c>
      <c r="E1104" s="54" t="s">
        <v>982</v>
      </c>
      <c r="F1104" s="43" t="s">
        <v>860</v>
      </c>
      <c r="G1104" s="24" t="s">
        <v>901</v>
      </c>
      <c r="H1104" s="43" t="s">
        <v>840</v>
      </c>
      <c r="I1104" s="43" t="s">
        <v>834</v>
      </c>
      <c r="J1104" s="54" t="s">
        <v>1976</v>
      </c>
    </row>
    <row r="1105" ht="78.75" spans="1:10">
      <c r="A1105" s="25" t="s">
        <v>807</v>
      </c>
      <c r="B1105" s="23" t="s">
        <v>1977</v>
      </c>
      <c r="C1105" s="23"/>
      <c r="D1105" s="23"/>
      <c r="E1105" s="23"/>
      <c r="F1105" s="23"/>
      <c r="G1105" s="23"/>
      <c r="H1105" s="23"/>
      <c r="I1105" s="23"/>
      <c r="J1105" s="23"/>
    </row>
    <row r="1106" spans="1:10">
      <c r="A1106" s="23"/>
      <c r="B1106" s="23"/>
      <c r="C1106" s="23" t="s">
        <v>829</v>
      </c>
      <c r="D1106" s="53" t="s">
        <v>830</v>
      </c>
      <c r="E1106" s="54" t="s">
        <v>1978</v>
      </c>
      <c r="F1106" s="43" t="s">
        <v>860</v>
      </c>
      <c r="G1106" s="24" t="s">
        <v>46</v>
      </c>
      <c r="H1106" s="43" t="s">
        <v>875</v>
      </c>
      <c r="I1106" s="43" t="s">
        <v>834</v>
      </c>
      <c r="J1106" s="54" t="s">
        <v>1971</v>
      </c>
    </row>
    <row r="1107" ht="22.5" spans="1:10">
      <c r="A1107" s="23"/>
      <c r="B1107" s="23"/>
      <c r="C1107" s="23" t="s">
        <v>829</v>
      </c>
      <c r="D1107" s="53" t="s">
        <v>836</v>
      </c>
      <c r="E1107" s="54" t="s">
        <v>891</v>
      </c>
      <c r="F1107" s="43" t="s">
        <v>860</v>
      </c>
      <c r="G1107" s="24" t="s">
        <v>901</v>
      </c>
      <c r="H1107" s="43" t="s">
        <v>840</v>
      </c>
      <c r="I1107" s="43" t="s">
        <v>834</v>
      </c>
      <c r="J1107" s="54" t="s">
        <v>1979</v>
      </c>
    </row>
    <row r="1108" ht="22.5" spans="1:10">
      <c r="A1108" s="23"/>
      <c r="B1108" s="23"/>
      <c r="C1108" s="23" t="s">
        <v>842</v>
      </c>
      <c r="D1108" s="53" t="s">
        <v>843</v>
      </c>
      <c r="E1108" s="54" t="s">
        <v>892</v>
      </c>
      <c r="F1108" s="43" t="s">
        <v>860</v>
      </c>
      <c r="G1108" s="24" t="s">
        <v>901</v>
      </c>
      <c r="H1108" s="43" t="s">
        <v>840</v>
      </c>
      <c r="I1108" s="43" t="s">
        <v>834</v>
      </c>
      <c r="J1108" s="54" t="s">
        <v>1980</v>
      </c>
    </row>
    <row r="1109" spans="1:10">
      <c r="A1109" s="23"/>
      <c r="B1109" s="23"/>
      <c r="C1109" s="23" t="s">
        <v>842</v>
      </c>
      <c r="D1109" s="53" t="s">
        <v>1011</v>
      </c>
      <c r="E1109" s="54" t="s">
        <v>1974</v>
      </c>
      <c r="F1109" s="43" t="s">
        <v>860</v>
      </c>
      <c r="G1109" s="24" t="s">
        <v>901</v>
      </c>
      <c r="H1109" s="43" t="s">
        <v>840</v>
      </c>
      <c r="I1109" s="43" t="s">
        <v>834</v>
      </c>
      <c r="J1109" s="54" t="s">
        <v>1975</v>
      </c>
    </row>
    <row r="1110" ht="22.5" spans="1:10">
      <c r="A1110" s="23"/>
      <c r="B1110" s="23"/>
      <c r="C1110" s="23" t="s">
        <v>847</v>
      </c>
      <c r="D1110" s="53" t="s">
        <v>848</v>
      </c>
      <c r="E1110" s="54" t="s">
        <v>982</v>
      </c>
      <c r="F1110" s="43" t="s">
        <v>838</v>
      </c>
      <c r="G1110" s="24" t="s">
        <v>850</v>
      </c>
      <c r="H1110" s="43" t="s">
        <v>840</v>
      </c>
      <c r="I1110" s="43" t="s">
        <v>834</v>
      </c>
      <c r="J1110" s="54" t="s">
        <v>1981</v>
      </c>
    </row>
    <row r="1111" spans="1:10">
      <c r="A1111" s="25" t="s">
        <v>576</v>
      </c>
      <c r="B1111" s="23" t="s">
        <v>1982</v>
      </c>
      <c r="C1111" s="23"/>
      <c r="D1111" s="23"/>
      <c r="E1111" s="23"/>
      <c r="F1111" s="23"/>
      <c r="G1111" s="23"/>
      <c r="H1111" s="23"/>
      <c r="I1111" s="23"/>
      <c r="J1111" s="23"/>
    </row>
    <row r="1112" spans="1:10">
      <c r="A1112" s="23"/>
      <c r="B1112" s="23"/>
      <c r="C1112" s="23" t="s">
        <v>829</v>
      </c>
      <c r="D1112" s="53" t="s">
        <v>830</v>
      </c>
      <c r="E1112" s="54" t="s">
        <v>1962</v>
      </c>
      <c r="F1112" s="43" t="s">
        <v>838</v>
      </c>
      <c r="G1112" s="24" t="s">
        <v>47</v>
      </c>
      <c r="H1112" s="43" t="s">
        <v>875</v>
      </c>
      <c r="I1112" s="43" t="s">
        <v>834</v>
      </c>
      <c r="J1112" s="54" t="s">
        <v>1983</v>
      </c>
    </row>
    <row r="1113" ht="22.5" spans="1:10">
      <c r="A1113" s="23"/>
      <c r="B1113" s="23"/>
      <c r="C1113" s="23" t="s">
        <v>829</v>
      </c>
      <c r="D1113" s="53" t="s">
        <v>877</v>
      </c>
      <c r="E1113" s="54" t="s">
        <v>1984</v>
      </c>
      <c r="F1113" s="43" t="s">
        <v>838</v>
      </c>
      <c r="G1113" s="24" t="s">
        <v>862</v>
      </c>
      <c r="H1113" s="43" t="s">
        <v>840</v>
      </c>
      <c r="I1113" s="43" t="s">
        <v>834</v>
      </c>
      <c r="J1113" s="54" t="s">
        <v>1985</v>
      </c>
    </row>
    <row r="1114" ht="22.5" spans="1:10">
      <c r="A1114" s="23"/>
      <c r="B1114" s="23"/>
      <c r="C1114" s="23" t="s">
        <v>829</v>
      </c>
      <c r="D1114" s="53" t="s">
        <v>836</v>
      </c>
      <c r="E1114" s="54" t="s">
        <v>891</v>
      </c>
      <c r="F1114" s="43" t="s">
        <v>838</v>
      </c>
      <c r="G1114" s="24" t="s">
        <v>862</v>
      </c>
      <c r="H1114" s="43" t="s">
        <v>840</v>
      </c>
      <c r="I1114" s="43" t="s">
        <v>834</v>
      </c>
      <c r="J1114" s="54" t="s">
        <v>1986</v>
      </c>
    </row>
    <row r="1115" ht="33.75" spans="1:10">
      <c r="A1115" s="23"/>
      <c r="B1115" s="23"/>
      <c r="C1115" s="23" t="s">
        <v>842</v>
      </c>
      <c r="D1115" s="53" t="s">
        <v>843</v>
      </c>
      <c r="E1115" s="54" t="s">
        <v>892</v>
      </c>
      <c r="F1115" s="43" t="s">
        <v>1987</v>
      </c>
      <c r="G1115" s="24" t="s">
        <v>862</v>
      </c>
      <c r="H1115" s="43" t="s">
        <v>840</v>
      </c>
      <c r="I1115" s="43" t="s">
        <v>834</v>
      </c>
      <c r="J1115" s="54" t="s">
        <v>1988</v>
      </c>
    </row>
    <row r="1116" spans="1:10">
      <c r="A1116" s="23"/>
      <c r="B1116" s="23"/>
      <c r="C1116" s="23" t="s">
        <v>847</v>
      </c>
      <c r="D1116" s="53" t="s">
        <v>848</v>
      </c>
      <c r="E1116" s="54" t="s">
        <v>893</v>
      </c>
      <c r="F1116" s="43" t="s">
        <v>838</v>
      </c>
      <c r="G1116" s="24" t="s">
        <v>850</v>
      </c>
      <c r="H1116" s="43" t="s">
        <v>840</v>
      </c>
      <c r="I1116" s="43" t="s">
        <v>834</v>
      </c>
      <c r="J1116" s="54" t="s">
        <v>1989</v>
      </c>
    </row>
    <row r="1117" spans="1:10">
      <c r="A1117" s="23" t="s">
        <v>103</v>
      </c>
      <c r="B1117" s="23"/>
      <c r="C1117" s="23"/>
      <c r="D1117" s="23"/>
      <c r="E1117" s="23"/>
      <c r="F1117" s="23"/>
      <c r="G1117" s="23"/>
      <c r="H1117" s="23"/>
      <c r="I1117" s="23"/>
      <c r="J1117" s="23"/>
    </row>
    <row r="1118" ht="22.5" spans="1:10">
      <c r="A1118" s="25" t="s">
        <v>576</v>
      </c>
      <c r="B1118" s="23" t="s">
        <v>1990</v>
      </c>
      <c r="C1118" s="23"/>
      <c r="D1118" s="23"/>
      <c r="E1118" s="23"/>
      <c r="F1118" s="23"/>
      <c r="G1118" s="23"/>
      <c r="H1118" s="23"/>
      <c r="I1118" s="23"/>
      <c r="J1118" s="23"/>
    </row>
    <row r="1119" spans="1:10">
      <c r="A1119" s="23"/>
      <c r="B1119" s="23"/>
      <c r="C1119" s="23" t="s">
        <v>829</v>
      </c>
      <c r="D1119" s="53" t="s">
        <v>830</v>
      </c>
      <c r="E1119" s="54" t="s">
        <v>1991</v>
      </c>
      <c r="F1119" s="43" t="s">
        <v>838</v>
      </c>
      <c r="G1119" s="24" t="s">
        <v>50</v>
      </c>
      <c r="H1119" s="43" t="s">
        <v>1992</v>
      </c>
      <c r="I1119" s="43" t="s">
        <v>834</v>
      </c>
      <c r="J1119" s="54" t="s">
        <v>1993</v>
      </c>
    </row>
    <row r="1120" spans="1:10">
      <c r="A1120" s="23"/>
      <c r="B1120" s="23"/>
      <c r="C1120" s="23" t="s">
        <v>829</v>
      </c>
      <c r="D1120" s="53" t="s">
        <v>836</v>
      </c>
      <c r="E1120" s="54" t="s">
        <v>1994</v>
      </c>
      <c r="F1120" s="43" t="s">
        <v>832</v>
      </c>
      <c r="G1120" s="24" t="s">
        <v>1995</v>
      </c>
      <c r="H1120" s="43" t="s">
        <v>1996</v>
      </c>
      <c r="I1120" s="43" t="s">
        <v>834</v>
      </c>
      <c r="J1120" s="54" t="s">
        <v>1997</v>
      </c>
    </row>
    <row r="1121" spans="1:10">
      <c r="A1121" s="23"/>
      <c r="B1121" s="23"/>
      <c r="C1121" s="23" t="s">
        <v>842</v>
      </c>
      <c r="D1121" s="53" t="s">
        <v>843</v>
      </c>
      <c r="E1121" s="54" t="s">
        <v>1998</v>
      </c>
      <c r="F1121" s="43" t="s">
        <v>838</v>
      </c>
      <c r="G1121" s="24" t="s">
        <v>1999</v>
      </c>
      <c r="H1121" s="43" t="s">
        <v>833</v>
      </c>
      <c r="I1121" s="43" t="s">
        <v>834</v>
      </c>
      <c r="J1121" s="54" t="s">
        <v>2000</v>
      </c>
    </row>
    <row r="1122" spans="1:10">
      <c r="A1122" s="23"/>
      <c r="B1122" s="23"/>
      <c r="C1122" s="23" t="s">
        <v>842</v>
      </c>
      <c r="D1122" s="53" t="s">
        <v>1011</v>
      </c>
      <c r="E1122" s="54" t="s">
        <v>2001</v>
      </c>
      <c r="F1122" s="43" t="s">
        <v>838</v>
      </c>
      <c r="G1122" s="24" t="s">
        <v>845</v>
      </c>
      <c r="H1122" s="43" t="s">
        <v>840</v>
      </c>
      <c r="I1122" s="43" t="s">
        <v>834</v>
      </c>
      <c r="J1122" s="54" t="s">
        <v>2002</v>
      </c>
    </row>
    <row r="1123" spans="1:10">
      <c r="A1123" s="23"/>
      <c r="B1123" s="23"/>
      <c r="C1123" s="23" t="s">
        <v>847</v>
      </c>
      <c r="D1123" s="53" t="s">
        <v>848</v>
      </c>
      <c r="E1123" s="54" t="s">
        <v>2003</v>
      </c>
      <c r="F1123" s="43" t="s">
        <v>838</v>
      </c>
      <c r="G1123" s="24" t="s">
        <v>946</v>
      </c>
      <c r="H1123" s="43" t="s">
        <v>840</v>
      </c>
      <c r="I1123" s="43" t="s">
        <v>834</v>
      </c>
      <c r="J1123" s="54" t="s">
        <v>2004</v>
      </c>
    </row>
    <row r="1124" spans="1:10">
      <c r="A1124" s="23" t="s">
        <v>105</v>
      </c>
      <c r="B1124" s="23"/>
      <c r="C1124" s="23"/>
      <c r="D1124" s="23"/>
      <c r="E1124" s="23"/>
      <c r="F1124" s="23"/>
      <c r="G1124" s="23"/>
      <c r="H1124" s="23"/>
      <c r="I1124" s="23"/>
      <c r="J1124" s="23"/>
    </row>
    <row r="1125" ht="123.75" spans="1:10">
      <c r="A1125" s="25" t="s">
        <v>632</v>
      </c>
      <c r="B1125" s="23" t="s">
        <v>2005</v>
      </c>
      <c r="C1125" s="23"/>
      <c r="D1125" s="23"/>
      <c r="E1125" s="23"/>
      <c r="F1125" s="23"/>
      <c r="G1125" s="23"/>
      <c r="H1125" s="23"/>
      <c r="I1125" s="23"/>
      <c r="J1125" s="23"/>
    </row>
    <row r="1126" spans="1:10">
      <c r="A1126" s="23"/>
      <c r="B1126" s="23"/>
      <c r="C1126" s="23" t="s">
        <v>829</v>
      </c>
      <c r="D1126" s="53" t="s">
        <v>830</v>
      </c>
      <c r="E1126" s="54" t="s">
        <v>2006</v>
      </c>
      <c r="F1126" s="43" t="s">
        <v>838</v>
      </c>
      <c r="G1126" s="24" t="s">
        <v>2007</v>
      </c>
      <c r="H1126" s="43" t="s">
        <v>833</v>
      </c>
      <c r="I1126" s="43" t="s">
        <v>834</v>
      </c>
      <c r="J1126" s="54" t="s">
        <v>2008</v>
      </c>
    </row>
    <row r="1127" spans="1:10">
      <c r="A1127" s="23"/>
      <c r="B1127" s="23"/>
      <c r="C1127" s="23" t="s">
        <v>829</v>
      </c>
      <c r="D1127" s="53" t="s">
        <v>830</v>
      </c>
      <c r="E1127" s="54" t="s">
        <v>2009</v>
      </c>
      <c r="F1127" s="43" t="s">
        <v>838</v>
      </c>
      <c r="G1127" s="24" t="s">
        <v>2010</v>
      </c>
      <c r="H1127" s="43" t="s">
        <v>833</v>
      </c>
      <c r="I1127" s="43" t="s">
        <v>834</v>
      </c>
      <c r="J1127" s="54" t="s">
        <v>2008</v>
      </c>
    </row>
    <row r="1128" ht="33.75" spans="1:10">
      <c r="A1128" s="23"/>
      <c r="B1128" s="23"/>
      <c r="C1128" s="23" t="s">
        <v>829</v>
      </c>
      <c r="D1128" s="53" t="s">
        <v>877</v>
      </c>
      <c r="E1128" s="54" t="s">
        <v>2011</v>
      </c>
      <c r="F1128" s="43" t="s">
        <v>860</v>
      </c>
      <c r="G1128" s="24" t="s">
        <v>901</v>
      </c>
      <c r="H1128" s="43" t="s">
        <v>840</v>
      </c>
      <c r="I1128" s="43" t="s">
        <v>834</v>
      </c>
      <c r="J1128" s="54" t="s">
        <v>2012</v>
      </c>
    </row>
    <row r="1129" ht="33.75" spans="1:10">
      <c r="A1129" s="23"/>
      <c r="B1129" s="23"/>
      <c r="C1129" s="23" t="s">
        <v>842</v>
      </c>
      <c r="D1129" s="53" t="s">
        <v>843</v>
      </c>
      <c r="E1129" s="54" t="s">
        <v>1218</v>
      </c>
      <c r="F1129" s="43" t="s">
        <v>838</v>
      </c>
      <c r="G1129" s="24" t="s">
        <v>850</v>
      </c>
      <c r="H1129" s="43" t="s">
        <v>840</v>
      </c>
      <c r="I1129" s="43" t="s">
        <v>834</v>
      </c>
      <c r="J1129" s="54" t="s">
        <v>2013</v>
      </c>
    </row>
    <row r="1130" ht="33.75" spans="1:10">
      <c r="A1130" s="23"/>
      <c r="B1130" s="23"/>
      <c r="C1130" s="23" t="s">
        <v>842</v>
      </c>
      <c r="D1130" s="53" t="s">
        <v>843</v>
      </c>
      <c r="E1130" s="54" t="s">
        <v>1215</v>
      </c>
      <c r="F1130" s="43" t="s">
        <v>838</v>
      </c>
      <c r="G1130" s="24" t="s">
        <v>850</v>
      </c>
      <c r="H1130" s="43" t="s">
        <v>840</v>
      </c>
      <c r="I1130" s="43" t="s">
        <v>834</v>
      </c>
      <c r="J1130" s="54" t="s">
        <v>2014</v>
      </c>
    </row>
    <row r="1131" ht="33.75" spans="1:10">
      <c r="A1131" s="23"/>
      <c r="B1131" s="23"/>
      <c r="C1131" s="23" t="s">
        <v>847</v>
      </c>
      <c r="D1131" s="53" t="s">
        <v>848</v>
      </c>
      <c r="E1131" s="54" t="s">
        <v>2015</v>
      </c>
      <c r="F1131" s="43" t="s">
        <v>838</v>
      </c>
      <c r="G1131" s="24" t="s">
        <v>2016</v>
      </c>
      <c r="H1131" s="43" t="s">
        <v>840</v>
      </c>
      <c r="I1131" s="43" t="s">
        <v>834</v>
      </c>
      <c r="J1131" s="54" t="s">
        <v>2017</v>
      </c>
    </row>
    <row r="1132" ht="123.75" spans="1:10">
      <c r="A1132" s="25" t="s">
        <v>656</v>
      </c>
      <c r="B1132" s="23" t="s">
        <v>2018</v>
      </c>
      <c r="C1132" s="23"/>
      <c r="D1132" s="23"/>
      <c r="E1132" s="23"/>
      <c r="F1132" s="23"/>
      <c r="G1132" s="23"/>
      <c r="H1132" s="23"/>
      <c r="I1132" s="23"/>
      <c r="J1132" s="23"/>
    </row>
    <row r="1133" spans="1:10">
      <c r="A1133" s="23"/>
      <c r="B1133" s="23"/>
      <c r="C1133" s="23" t="s">
        <v>829</v>
      </c>
      <c r="D1133" s="53" t="s">
        <v>830</v>
      </c>
      <c r="E1133" s="54" t="s">
        <v>859</v>
      </c>
      <c r="F1133" s="43" t="s">
        <v>838</v>
      </c>
      <c r="G1133" s="24" t="s">
        <v>2019</v>
      </c>
      <c r="H1133" s="43" t="s">
        <v>833</v>
      </c>
      <c r="I1133" s="43" t="s">
        <v>834</v>
      </c>
      <c r="J1133" s="54" t="s">
        <v>2008</v>
      </c>
    </row>
    <row r="1134" spans="1:10">
      <c r="A1134" s="23"/>
      <c r="B1134" s="23"/>
      <c r="C1134" s="23" t="s">
        <v>829</v>
      </c>
      <c r="D1134" s="53" t="s">
        <v>877</v>
      </c>
      <c r="E1134" s="54" t="s">
        <v>953</v>
      </c>
      <c r="F1134" s="43" t="s">
        <v>860</v>
      </c>
      <c r="G1134" s="24" t="s">
        <v>50</v>
      </c>
      <c r="H1134" s="43" t="s">
        <v>2020</v>
      </c>
      <c r="I1134" s="43" t="s">
        <v>834</v>
      </c>
      <c r="J1134" s="54" t="s">
        <v>1687</v>
      </c>
    </row>
    <row r="1135" ht="33.75" spans="1:10">
      <c r="A1135" s="23"/>
      <c r="B1135" s="23"/>
      <c r="C1135" s="23" t="s">
        <v>842</v>
      </c>
      <c r="D1135" s="53" t="s">
        <v>843</v>
      </c>
      <c r="E1135" s="54" t="s">
        <v>1059</v>
      </c>
      <c r="F1135" s="43" t="s">
        <v>838</v>
      </c>
      <c r="G1135" s="24" t="s">
        <v>862</v>
      </c>
      <c r="H1135" s="43" t="s">
        <v>840</v>
      </c>
      <c r="I1135" s="43" t="s">
        <v>834</v>
      </c>
      <c r="J1135" s="54" t="s">
        <v>1875</v>
      </c>
    </row>
    <row r="1136" ht="33.75" spans="1:10">
      <c r="A1136" s="23"/>
      <c r="B1136" s="23"/>
      <c r="C1136" s="23" t="s">
        <v>842</v>
      </c>
      <c r="D1136" s="53" t="s">
        <v>843</v>
      </c>
      <c r="E1136" s="54" t="s">
        <v>1215</v>
      </c>
      <c r="F1136" s="43" t="s">
        <v>838</v>
      </c>
      <c r="G1136" s="24" t="s">
        <v>850</v>
      </c>
      <c r="H1136" s="43" t="s">
        <v>840</v>
      </c>
      <c r="I1136" s="43" t="s">
        <v>834</v>
      </c>
      <c r="J1136" s="54" t="s">
        <v>2014</v>
      </c>
    </row>
    <row r="1137" ht="33.75" spans="1:10">
      <c r="A1137" s="23"/>
      <c r="B1137" s="23"/>
      <c r="C1137" s="23" t="s">
        <v>847</v>
      </c>
      <c r="D1137" s="53" t="s">
        <v>848</v>
      </c>
      <c r="E1137" s="54" t="s">
        <v>1060</v>
      </c>
      <c r="F1137" s="43" t="s">
        <v>838</v>
      </c>
      <c r="G1137" s="24" t="s">
        <v>862</v>
      </c>
      <c r="H1137" s="43" t="s">
        <v>840</v>
      </c>
      <c r="I1137" s="43" t="s">
        <v>834</v>
      </c>
      <c r="J1137" s="54" t="s">
        <v>2021</v>
      </c>
    </row>
    <row r="1138" ht="67.5" spans="1:10">
      <c r="A1138" s="25" t="s">
        <v>576</v>
      </c>
      <c r="B1138" s="23" t="s">
        <v>2022</v>
      </c>
      <c r="C1138" s="23"/>
      <c r="D1138" s="23"/>
      <c r="E1138" s="23"/>
      <c r="F1138" s="23"/>
      <c r="G1138" s="23"/>
      <c r="H1138" s="23"/>
      <c r="I1138" s="23"/>
      <c r="J1138" s="23"/>
    </row>
    <row r="1139" spans="1:10">
      <c r="A1139" s="23"/>
      <c r="B1139" s="23"/>
      <c r="C1139" s="23" t="s">
        <v>829</v>
      </c>
      <c r="D1139" s="53" t="s">
        <v>830</v>
      </c>
      <c r="E1139" s="54" t="s">
        <v>2023</v>
      </c>
      <c r="F1139" s="43" t="s">
        <v>838</v>
      </c>
      <c r="G1139" s="24" t="s">
        <v>2024</v>
      </c>
      <c r="H1139" s="43" t="s">
        <v>833</v>
      </c>
      <c r="I1139" s="43" t="s">
        <v>834</v>
      </c>
      <c r="J1139" s="54" t="s">
        <v>2025</v>
      </c>
    </row>
    <row r="1140" spans="1:10">
      <c r="A1140" s="23"/>
      <c r="B1140" s="23"/>
      <c r="C1140" s="23" t="s">
        <v>829</v>
      </c>
      <c r="D1140" s="53" t="s">
        <v>830</v>
      </c>
      <c r="E1140" s="54" t="s">
        <v>2026</v>
      </c>
      <c r="F1140" s="43" t="s">
        <v>838</v>
      </c>
      <c r="G1140" s="24" t="s">
        <v>2027</v>
      </c>
      <c r="H1140" s="43" t="s">
        <v>833</v>
      </c>
      <c r="I1140" s="43" t="s">
        <v>834</v>
      </c>
      <c r="J1140" s="54" t="s">
        <v>2025</v>
      </c>
    </row>
    <row r="1141" ht="22.5" spans="1:10">
      <c r="A1141" s="23"/>
      <c r="B1141" s="23"/>
      <c r="C1141" s="23" t="s">
        <v>842</v>
      </c>
      <c r="D1141" s="53" t="s">
        <v>843</v>
      </c>
      <c r="E1141" s="54" t="s">
        <v>1215</v>
      </c>
      <c r="F1141" s="43" t="s">
        <v>838</v>
      </c>
      <c r="G1141" s="24" t="s">
        <v>850</v>
      </c>
      <c r="H1141" s="43" t="s">
        <v>840</v>
      </c>
      <c r="I1141" s="43" t="s">
        <v>834</v>
      </c>
      <c r="J1141" s="54" t="s">
        <v>2028</v>
      </c>
    </row>
    <row r="1142" spans="1:10">
      <c r="A1142" s="23"/>
      <c r="B1142" s="23"/>
      <c r="C1142" s="23" t="s">
        <v>847</v>
      </c>
      <c r="D1142" s="53" t="s">
        <v>848</v>
      </c>
      <c r="E1142" s="54" t="s">
        <v>1000</v>
      </c>
      <c r="F1142" s="43" t="s">
        <v>838</v>
      </c>
      <c r="G1142" s="24" t="s">
        <v>2016</v>
      </c>
      <c r="H1142" s="43" t="s">
        <v>840</v>
      </c>
      <c r="I1142" s="43" t="s">
        <v>834</v>
      </c>
      <c r="J1142" s="54" t="s">
        <v>968</v>
      </c>
    </row>
    <row r="1143" spans="1:10">
      <c r="A1143" s="23"/>
      <c r="B1143" s="23"/>
      <c r="C1143" s="23" t="s">
        <v>847</v>
      </c>
      <c r="D1143" s="53" t="s">
        <v>848</v>
      </c>
      <c r="E1143" s="54" t="s">
        <v>1949</v>
      </c>
      <c r="F1143" s="43" t="s">
        <v>838</v>
      </c>
      <c r="G1143" s="24" t="s">
        <v>2016</v>
      </c>
      <c r="H1143" s="43" t="s">
        <v>840</v>
      </c>
      <c r="I1143" s="43" t="s">
        <v>834</v>
      </c>
      <c r="J1143" s="54" t="s">
        <v>968</v>
      </c>
    </row>
    <row r="1144" ht="101.25" spans="1:10">
      <c r="A1144" s="25" t="s">
        <v>634</v>
      </c>
      <c r="B1144" s="23" t="s">
        <v>2029</v>
      </c>
      <c r="C1144" s="23"/>
      <c r="D1144" s="23"/>
      <c r="E1144" s="23"/>
      <c r="F1144" s="23"/>
      <c r="G1144" s="23"/>
      <c r="H1144" s="23"/>
      <c r="I1144" s="23"/>
      <c r="J1144" s="23"/>
    </row>
    <row r="1145" spans="1:10">
      <c r="A1145" s="23"/>
      <c r="B1145" s="23"/>
      <c r="C1145" s="23" t="s">
        <v>829</v>
      </c>
      <c r="D1145" s="53" t="s">
        <v>830</v>
      </c>
      <c r="E1145" s="54" t="s">
        <v>2030</v>
      </c>
      <c r="F1145" s="43" t="s">
        <v>838</v>
      </c>
      <c r="G1145" s="24" t="s">
        <v>2010</v>
      </c>
      <c r="H1145" s="43" t="s">
        <v>833</v>
      </c>
      <c r="I1145" s="43" t="s">
        <v>834</v>
      </c>
      <c r="J1145" s="54" t="s">
        <v>2008</v>
      </c>
    </row>
    <row r="1146" spans="1:10">
      <c r="A1146" s="23"/>
      <c r="B1146" s="23"/>
      <c r="C1146" s="23" t="s">
        <v>829</v>
      </c>
      <c r="D1146" s="53" t="s">
        <v>830</v>
      </c>
      <c r="E1146" s="54" t="s">
        <v>2031</v>
      </c>
      <c r="F1146" s="43" t="s">
        <v>838</v>
      </c>
      <c r="G1146" s="24" t="s">
        <v>2007</v>
      </c>
      <c r="H1146" s="43" t="s">
        <v>833</v>
      </c>
      <c r="I1146" s="43" t="s">
        <v>834</v>
      </c>
      <c r="J1146" s="54" t="s">
        <v>2008</v>
      </c>
    </row>
    <row r="1147" ht="33.75" spans="1:10">
      <c r="A1147" s="23"/>
      <c r="B1147" s="23"/>
      <c r="C1147" s="23" t="s">
        <v>829</v>
      </c>
      <c r="D1147" s="53" t="s">
        <v>877</v>
      </c>
      <c r="E1147" s="54" t="s">
        <v>2011</v>
      </c>
      <c r="F1147" s="43" t="s">
        <v>860</v>
      </c>
      <c r="G1147" s="24" t="s">
        <v>901</v>
      </c>
      <c r="H1147" s="43" t="s">
        <v>840</v>
      </c>
      <c r="I1147" s="43" t="s">
        <v>834</v>
      </c>
      <c r="J1147" s="54" t="s">
        <v>2032</v>
      </c>
    </row>
    <row r="1148" ht="33.75" spans="1:10">
      <c r="A1148" s="23"/>
      <c r="B1148" s="23"/>
      <c r="C1148" s="23" t="s">
        <v>842</v>
      </c>
      <c r="D1148" s="53" t="s">
        <v>843</v>
      </c>
      <c r="E1148" s="54" t="s">
        <v>1448</v>
      </c>
      <c r="F1148" s="43" t="s">
        <v>838</v>
      </c>
      <c r="G1148" s="24" t="s">
        <v>850</v>
      </c>
      <c r="H1148" s="43" t="s">
        <v>840</v>
      </c>
      <c r="I1148" s="43" t="s">
        <v>834</v>
      </c>
      <c r="J1148" s="54" t="s">
        <v>2033</v>
      </c>
    </row>
    <row r="1149" ht="33.75" spans="1:10">
      <c r="A1149" s="23"/>
      <c r="B1149" s="23"/>
      <c r="C1149" s="23" t="s">
        <v>842</v>
      </c>
      <c r="D1149" s="53" t="s">
        <v>843</v>
      </c>
      <c r="E1149" s="54" t="s">
        <v>1215</v>
      </c>
      <c r="F1149" s="43" t="s">
        <v>838</v>
      </c>
      <c r="G1149" s="24" t="s">
        <v>850</v>
      </c>
      <c r="H1149" s="43" t="s">
        <v>840</v>
      </c>
      <c r="I1149" s="43" t="s">
        <v>834</v>
      </c>
      <c r="J1149" s="54" t="s">
        <v>2014</v>
      </c>
    </row>
    <row r="1150" ht="45" spans="1:10">
      <c r="A1150" s="23"/>
      <c r="B1150" s="23"/>
      <c r="C1150" s="23" t="s">
        <v>847</v>
      </c>
      <c r="D1150" s="53" t="s">
        <v>848</v>
      </c>
      <c r="E1150" s="54" t="s">
        <v>2015</v>
      </c>
      <c r="F1150" s="43" t="s">
        <v>838</v>
      </c>
      <c r="G1150" s="24" t="s">
        <v>2016</v>
      </c>
      <c r="H1150" s="43" t="s">
        <v>840</v>
      </c>
      <c r="I1150" s="43" t="s">
        <v>834</v>
      </c>
      <c r="J1150" s="54" t="s">
        <v>2034</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会飞的鱼</cp:lastModifiedBy>
  <dcterms:created xsi:type="dcterms:W3CDTF">2026-03-09T02:51:00Z</dcterms:created>
  <dcterms:modified xsi:type="dcterms:W3CDTF">2026-03-10T09:12:28Z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DC7ADEED3CAB412D94128AAD32EC595A_12</vt:lpwstr>
  </property>
  <property fmtid="{D5CDD505-2E9C-101B-9397-08002B2CF9AE}" pid="3" name="KSOProductBuildVer">
    <vt:lpwstr>2052-12.1.0.23542</vt:lpwstr>
  </property>
</Properties>
</file>