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<sst xmlns="http://schemas.openxmlformats.org/spreadsheetml/2006/main" count="1526" uniqueCount="450">
  <si>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</si>
  <si>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</si>
  <si>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</si>
  <si>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</si>
  <si>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</si>
  <si>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</si>
  <si>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</si>
  <si>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</si>
  <si>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</si>
  <si>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</si>
  <si>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</si>
  <si>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</si>
  <si>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</si>
  <si>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</si>
  <si>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</si>
  <si>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</si>
  <si>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</si>
  <si>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</si>
  <si>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</si>
  <si>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</si>
  <si>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</si>
  <si>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</si>
  <si>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</si>
  <si>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</si>
  <si>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</si>
  <si>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</si>
  <si>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</si>
  <si>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</si>
  <si>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</si>
  <si>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</si>
  <si>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</si>
  <si>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</si>
  <si>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</si>
  <si>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</si>
  <si>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</si>
  <si>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</si>
  <si>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</si>
  <si>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</si>
  <si>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</si>
  <si>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</si>
  <si>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</si>
  <si>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</si>
  <si>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</si>
  <si>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</si>
  <si>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</si>
  <si>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</si>
  <si>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</si>
  <si>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</si>
  <si>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</si>
  <si>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</si>
  <si>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</si>
  <si>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</si>
  <si>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</si>
  <si>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</si>
  <si>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</si>
  <si>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576</t>
  </si>
  <si>
    <t>通海县高大乡</t>
  </si>
  <si>
    <t>576001</t>
  </si>
  <si>
    <t>通海县高大傣族彝族乡人民政府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</si>
  <si>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</si>
  <si>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</si>
  <si>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</si>
  <si>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</si>
  <si>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</si>
  <si>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</si>
  <si>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</si>
  <si>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</si>
  <si>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</si>
  <si>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</si>
  <si>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</si>
  <si>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</si>
  <si>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</si>
  <si>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</si>
  <si>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</si>
  <si>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</si>
  <si>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</si>
  <si>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</si>
  <si>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</si>
  <si>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</si>
  <si>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20136</t>
  </si>
  <si>
    <t>其他共产党事务支出</t>
  </si>
  <si>
    <t>2013650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</si>
  <si>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</si>
  <si>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</si>
  <si>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</si>
  <si>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</si>
  <si>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</si>
  <si>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</si>
  <si>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</si>
  <si>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</si>
  <si>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</si>
  <si>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</si>
  <si>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</si>
  <si>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</si>
  <si>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</si>
  <si>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</si>
  <si>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</si>
  <si>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</si>
  <si>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</si>
  <si>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</si>
  <si>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</si>
  <si>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</si>
  <si>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</si>
  <si>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</si>
  <si>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</si>
  <si>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</si>
  <si>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</si>
  <si>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</si>
  <si>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</si>
  <si>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</si>
  <si>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</si>
  <si>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</si>
  <si>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</si>
  <si>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</si>
  <si>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</si>
  <si>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</si>
  <si>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</si>
  <si>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</si>
  <si>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</si>
  <si>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</si>
  <si>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</si>
  <si>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</si>
  <si>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</si>
  <si>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</si>
  <si>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</si>
  <si>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</si>
  <si>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</si>
  <si>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</si>
  <si>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</si>
  <si>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</si>
  <si>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</si>
  <si>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</si>
  <si>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</si>
  <si>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</si>
  <si>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</si>
  <si>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</si>
  <si>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</si>
  <si>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</si>
  <si>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</si>
  <si>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</si>
  <si>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</si>
  <si>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</si>
  <si>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</si>
  <si>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</si>
  <si>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</si>
  <si>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</si>
  <si>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</si>
  <si>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</si>
  <si>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</si>
  <si>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</si>
  <si>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</si>
  <si>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</si>
  <si>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</si>
  <si>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</si>
  <si>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</si>
  <si>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</si>
  <si>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</si>
  <si>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</si>
  <si>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</si>
  <si>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</si>
  <si>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</si>
  <si>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</si>
  <si>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</si>
  <si>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</si>
  <si>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</si>
  <si>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</si>
  <si>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</si>
  <si>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</si>
  <si>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530423210000000003890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</si>
  <si>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</si>
  <si>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</si>
  <si>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</si>
  <si>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</si>
  <si>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</si>
  <si>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</si>
  <si>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</si>
  <si>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530423210000000003892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</si>
  <si>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</si>
  <si>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</si>
  <si>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</si>
  <si>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</si>
  <si>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</si>
  <si>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</si>
  <si>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</si>
  <si>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</si>
  <si>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</si>
  <si>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530423210000000003893</t>
  </si>
  <si>
    <t>30113</t>
  </si>
  <si>
    <t>530423210000000003894</t>
  </si>
  <si>
    <t>对个人和家庭的补助</t>
  </si>
  <si>
    <t>30305</t>
  </si>
  <si>
    <t>生活补助</t>
  </si>
  <si>
    <t>530423210000000003897</t>
  </si>
  <si>
    <t>行政人员公务交通补贴</t>
  </si>
  <si>
    <t>30239</t>
  </si>
  <si>
    <t>其他交通费用</t>
  </si>
  <si>
    <t>530423210000000003898</t>
  </si>
  <si>
    <t>工会经费</t>
  </si>
  <si>
    <t>30228</t>
  </si>
  <si>
    <t>530423210000000003899</t>
  </si>
  <si>
    <t>一般公共经费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</si>
  <si>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</si>
  <si>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</si>
  <si>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</si>
  <si>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</si>
  <si>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</si>
  <si>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</si>
  <si>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</si>
  <si>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</si>
  <si>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</si>
  <si>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</si>
  <si>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530423210000000004095</t>
  </si>
  <si>
    <t>事业人员支出工资</t>
  </si>
  <si>
    <t>30107</t>
  </si>
  <si>
    <t>绩效工资</t>
  </si>
  <si>
    <t>530423210000000004096</t>
  </si>
  <si>
    <t>公车购置及运维费</t>
  </si>
  <si>
    <t>30231</t>
  </si>
  <si>
    <t>公务用车运行维护费</t>
  </si>
  <si>
    <t>530423221100000627764</t>
  </si>
  <si>
    <t>30217</t>
  </si>
  <si>
    <t>530423231100001493958</t>
  </si>
  <si>
    <t>人员经费预留</t>
  </si>
  <si>
    <t>30199</t>
  </si>
  <si>
    <t>其他工资福利支出</t>
  </si>
  <si>
    <t>530423231100001493959</t>
  </si>
  <si>
    <t>综合效能考核奖</t>
  </si>
  <si>
    <t>530423231100001493960</t>
  </si>
  <si>
    <t>福利费经费</t>
  </si>
  <si>
    <t>30299</t>
  </si>
  <si>
    <t>其他商品和服务支出</t>
  </si>
  <si>
    <t>530423241100002173375</t>
  </si>
  <si>
    <t>高大乡非税收支用于临时工工资经费</t>
  </si>
  <si>
    <t>530423241100002173745</t>
  </si>
  <si>
    <t>高大乡非税收支用于办公经费</t>
  </si>
  <si>
    <t>530423241100002435855</t>
  </si>
  <si>
    <t>编外人员工资（公用经费）</t>
  </si>
  <si>
    <t>530423261100005281630</t>
  </si>
  <si>
    <t>事业人员奖励性绩效工资增量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</si>
  <si>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</si>
  <si>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</si>
  <si>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</si>
  <si>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</si>
  <si>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</si>
  <si>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</si>
  <si>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</si>
  <si>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2026年公务用车购置资金</t>
  </si>
  <si>
    <t>311 专项业务类</t>
  </si>
  <si>
    <t>530423261100005159593</t>
  </si>
  <si>
    <t>31013</t>
  </si>
  <si>
    <t>公务用车购置</t>
  </si>
  <si>
    <t>高大乡村（社区）书记、监委会主任、副主任、小组支部书记、组长补贴经费</t>
  </si>
  <si>
    <t>312 民生类</t>
  </si>
  <si>
    <t>530423231100001485931</t>
  </si>
  <si>
    <t>高大乡村委会、村（居）民小组运转经费及社区工作经费</t>
  </si>
  <si>
    <t>530423231100001488091</t>
  </si>
  <si>
    <t>高大乡村委会其余人员（副书记、委员、副组长等）补贴及绩效资金</t>
  </si>
  <si>
    <t>530423231100001486861</t>
  </si>
  <si>
    <t>高大乡结转结余补助资金</t>
  </si>
  <si>
    <t>530423231100001242551</t>
  </si>
  <si>
    <t>高大乡遗属补助经费</t>
  </si>
  <si>
    <t>530423231100001231554</t>
  </si>
  <si>
    <t>高大乡政府采购预算项目补助经费</t>
  </si>
  <si>
    <t>313 事业发展类</t>
  </si>
  <si>
    <t>530423231100001127435</t>
  </si>
  <si>
    <t>30202</t>
  </si>
  <si>
    <t>印刷费</t>
  </si>
  <si>
    <t>30213</t>
  </si>
  <si>
    <t>维修（护）费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</si>
  <si>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</si>
  <si>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</si>
  <si>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</si>
  <si>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</si>
  <si>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</si>
  <si>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</si>
  <si>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</si>
  <si>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</si>
  <si>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</si>
  <si>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</si>
  <si>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</si>
  <si>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</si>
  <si>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高大傣族彝族乡人民政府平均每月打印文件100份，复印资料超过7000张，很多文件都需要打印抄送相关领导及中心站所，规划、水保、林业、社保等相关资料较多，高大傣族彝族乡近两年的工作都是需要签字的大型、持续性项目，业务量大，只有党政办一台大型打印机；同时近两年新招录工作人员增多，上级各部门委派的工作增多，加上以前的电脑设备、打印设备老化，已经满足不了工作的要求以及工作人员的需求，由于设备缺口，一方面导致党政办甚至部门中心站所工作效率降低，另一方面群众、社区（村）在外边复印店复印、打印等支出费用较多，也不够方便群众办事；其次，由于近两年复印和打印的文件较多，需要大量的档案柜存放保管文件和资料；另外，近两年经常出现强降雨、暴雨等天气，温度变化快，部分中心站所办公室无暖风设备，工作人员常患感冒、浑身无力等症状。此次政府采购项目购买多功能复印机、台式电脑、档案柜、暖风机、A4纸张等办公设备能有效解决上述问题，还能做到更好服务社区（村）工作人员、办事群众。</t>
  </si>
  <si>
    <t>产出指标</t>
  </si>
  <si>
    <t>数量指标</t>
  </si>
  <si>
    <t>购置打印机数量</t>
  </si>
  <si>
    <t>&gt;=</t>
  </si>
  <si>
    <t>台</t>
  </si>
  <si>
    <t>定量指标</t>
  </si>
  <si>
    <t>是否购入6台打印机。
购买数量=购买的总数量/购买数量*100%。</t>
  </si>
  <si>
    <t>质量指标</t>
  </si>
  <si>
    <t>验收通过率</t>
  </si>
  <si>
    <t>=</t>
  </si>
  <si>
    <t>100</t>
  </si>
  <si>
    <t>%</t>
  </si>
  <si>
    <t>待设备购置后验收通过率达100%。
验收通过率=验收合格的数量/验收总数*100%。</t>
  </si>
  <si>
    <t>时效指标</t>
  </si>
  <si>
    <t>购置计划完成率</t>
  </si>
  <si>
    <t>反映部门购置计划执行情况购置计划执行情况。
购置计划完成率=（实际购置交付装备数量/计划购置交付装备数量）*100%。</t>
  </si>
  <si>
    <t>效益指标</t>
  </si>
  <si>
    <t>可持续影响</t>
  </si>
  <si>
    <t>设备使用年限</t>
  </si>
  <si>
    <t>年</t>
  </si>
  <si>
    <t>符合政府采购目录标准，设备使用年限是否达标。
使用年限=使用年限的数量/使用年限*100%。</t>
  </si>
  <si>
    <t>满意度指标</t>
  </si>
  <si>
    <t>服务对象满意度</t>
  </si>
  <si>
    <t>使用人员满意度</t>
  </si>
  <si>
    <t>98</t>
  </si>
  <si>
    <t>对政府及各中心站所工作人员及社区（村）工作人员、办事群众进行使用满意度调查。
群众满意度=满意的群众人数/全乡总人数*100%。</t>
  </si>
  <si>
    <t>根据玉民发[2022]16号文件要求，提高全市城乡居民最低生活保障标准、特困人员救助供养标准和孤儿基本生活保障标准。</t>
  </si>
  <si>
    <t>发放人数</t>
  </si>
  <si>
    <t>人</t>
  </si>
  <si>
    <t>反映发放人数的多少。</t>
  </si>
  <si>
    <t>补助资金发放率</t>
  </si>
  <si>
    <t>反映补助资金发放是否到位。</t>
  </si>
  <si>
    <t>社会效益</t>
  </si>
  <si>
    <t>受益人群覆盖率</t>
  </si>
  <si>
    <t>反映受益人群是否全覆盖。</t>
  </si>
  <si>
    <t>受益年限</t>
  </si>
  <si>
    <t>反映受益年限的长短。</t>
  </si>
  <si>
    <t>受益群众满意度</t>
  </si>
  <si>
    <t>95</t>
  </si>
  <si>
    <t>反映受益群众是否满意。</t>
  </si>
  <si>
    <t>坚持党的全面领导，把加强党的领导贯穿工作开展全过程；坚持发扬基层民主，充分保证村（社区）干部、党员、群众的知情权、参与权、监督权；坚持人岗相适、人事相宜，根据村（社区）干部性格、特长、经历、专业和熟悉工作等进行合理分工，明确工作职责，做到工作量大致均衡，责、权、利相互统一；坚持严管与厚爱相结合，强化日常管理和考核监督，建立和落实容错免责机制，激励广大村（社区）干部争先创优、干事创业；坚持提升党组织组织力，统筹整合上级对村级的政策、资金、资源、项目，以村（社区）党组织为主渠道落实下去，确保有资源有能力为群众服务。</t>
  </si>
  <si>
    <t>92</t>
  </si>
  <si>
    <t>发放年限</t>
  </si>
  <si>
    <t>反映发放年限的长短。</t>
  </si>
  <si>
    <t>按规定做好本部门经费保障，落实公务用车保障，2026年安排90000元用于购买单位公务用车，支持部门正常履职和运转。</t>
  </si>
  <si>
    <t>购置数量</t>
  </si>
  <si>
    <t>1.0</t>
  </si>
  <si>
    <t>辆</t>
  </si>
  <si>
    <t>反映部门（单位）正常运转情况。</t>
  </si>
  <si>
    <t>单位人员满意度</t>
  </si>
  <si>
    <t>90</t>
  </si>
  <si>
    <t>反映单位人员对部门（单位）履职情况的满意程度。</t>
  </si>
  <si>
    <t>按照预算要求，规范通海县高大乡预算单位资金管理。</t>
  </si>
  <si>
    <t>政策宣传次数</t>
  </si>
  <si>
    <t>次</t>
  </si>
  <si>
    <t>反映补助政策的宣传力度情况。即通过门户网站、报刊、通信、电视、户外广告等对补助政策进行宣传的次数。</t>
  </si>
  <si>
    <t>2026年结转结余资金使用数</t>
  </si>
  <si>
    <t>1000000</t>
  </si>
  <si>
    <t>元</t>
  </si>
  <si>
    <t>反映高大乡使用2025年结转结余资金情况及利用率</t>
  </si>
  <si>
    <t>举办活动次数</t>
  </si>
  <si>
    <t>反映高大乡利用结转结余资金组织活动次数的情况。</t>
  </si>
  <si>
    <t>结转结余资金惠及部门数</t>
  </si>
  <si>
    <t>个</t>
  </si>
  <si>
    <t>反映高大乡使用2025年结转结余资金的部门数量。</t>
  </si>
  <si>
    <t>工作人员满意度</t>
  </si>
  <si>
    <t>调查人群中对设施建设或设施运行的满意度。
受益人群满意度=（调查人群中对设施建设或设施运行满意的人数/问卷调查人数）*100%</t>
  </si>
  <si>
    <t>1.担任村（居）民小组党支部书记或小组长的，误工补贴为每月500元；每月绩效补贴为误工补贴的60%，即300元；每月补贴合计800元。 
2.村（居）民小组党支部书记兼任小组长的，误工补贴上浮50%，为每月750元；每月绩效补贴为误工补贴的60%，即450元；每月补贴合计1200元。 
3.村（社区）“两委”及监委成员兼支部书记或组长的，每月在正常领取委员岗位补贴及绩效补贴的基础上，兼任部分的补贴由小组干部的误工补贴及绩效补贴构成：一是兼任支部书记或组长，误工补贴为每月500元，每月的绩效补贴为误工补贴的20%，为每月100元；二是同时兼任支部书记及组长的，每月误工补贴为750元，每月绩效补贴为误工补贴的20%，为每月150元。
村（居）民小组党支部书记、小组长按照《关于进一步规范村组干部待遇意见》（通改委发〔2020〕4号）精神，可以领取集体经济创收奖励。</t>
  </si>
  <si>
    <t>59</t>
  </si>
  <si>
    <t>按照《通海县乡镇财政体制管理办法（试行）》执行。省口径村组干部补贴由县级承担，省口径外村组干部补贴、绩效、村组公用经费由乡镇承担。
一、村组干部工资按《中共通海县委全面深化改革委员会关于印发 通海县推行村级组织大岗位制的实施方案的通知》（通改委发﹝2021﹞3号）、《关于建立村（居）民小组干部绩效补贴制度的通知》（通改委发﹝2021﹞6号）、《中共通海县委办公室  通海县人民政府办公室 关于进一步提高村（社区）干部岗位（生活）补贴和规范村（社区）正常离任干部生活补助的通知》（通办发﹝2017﹞50号）及中共通海县委第七十八次常委会议纪要执行。
二、公用经费：1、监督委员会1万元/年；2、“两委”按所辖农业人口计算不足1万元的补足1万元，超过1万元的按实际数补助；3、党组织工作经费2万元/年。4、村（居）民小组公用经费，按所辖农业人口分段核定，1001人以上的1500元/年，400人至1000人的1200元/年，400人以下的1000元/年。</t>
  </si>
  <si>
    <t>获补对象数</t>
  </si>
  <si>
    <t>150</t>
  </si>
  <si>
    <t>反映获补助人员、企业的数量情况，也适用补贴、资助等形式的补助。</t>
  </si>
  <si>
    <t>获补覆盖率</t>
  </si>
  <si>
    <t>获补覆盖率=实际获得补助人数（企业数）/申请符合标准人数（企业数）*100%</t>
  </si>
  <si>
    <t>发放及时率</t>
  </si>
  <si>
    <t>80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</si>
  <si>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</si>
  <si>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</si>
  <si>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</si>
  <si>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</si>
  <si>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</si>
  <si>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</si>
  <si>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</si>
  <si>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</si>
  <si>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</si>
  <si>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</si>
  <si>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</si>
  <si>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</si>
  <si>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</si>
  <si>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</si>
  <si>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</si>
  <si>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</si>
  <si>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</si>
  <si>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</si>
  <si>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</si>
  <si>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</si>
  <si>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打印机</t>
  </si>
  <si>
    <t>A3复印纸</t>
  </si>
  <si>
    <t>箱</t>
  </si>
  <si>
    <t>办公椅</t>
  </si>
  <si>
    <t>把</t>
  </si>
  <si>
    <t>打印机维修费</t>
  </si>
  <si>
    <t>公务用车维修及保险等</t>
  </si>
  <si>
    <t>林业站公务用车维修、加油及保险等</t>
  </si>
  <si>
    <t>A4复印纸</t>
  </si>
  <si>
    <t>公务用车加油等</t>
  </si>
  <si>
    <t>彩色打印机</t>
  </si>
  <si>
    <t>计算机维修费</t>
  </si>
  <si>
    <t>2026年公务用车购置</t>
  </si>
  <si>
    <t>公务用车加油费</t>
  </si>
  <si>
    <t>林业站公务用车维修保险费</t>
  </si>
  <si>
    <t>公务用车维修保险费</t>
  </si>
  <si>
    <t>公务用车加油</t>
  </si>
  <si>
    <t>公务用车维修保险等其他费用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</si>
  <si>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</si>
  <si>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</si>
  <si>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</si>
  <si>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</si>
  <si>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</si>
  <si>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印刷服务</t>
  </si>
  <si>
    <t>B1104 印刷和出版服务</t>
  </si>
  <si>
    <t>公务用车维修保养等</t>
  </si>
  <si>
    <t>B1101 维修保养服务</t>
  </si>
  <si>
    <t>计算机维修</t>
  </si>
  <si>
    <t>打印机维修</t>
  </si>
  <si>
    <t>林业站公务用车维修保养等</t>
  </si>
  <si>
    <t>公务用车维修等</t>
  </si>
  <si>
    <t>公务用车添加燃料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</si>
  <si>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</si>
  <si>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</si>
  <si>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</si>
  <si>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</si>
  <si>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</si>
  <si>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</si>
  <si>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</si>
  <si>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</si>
  <si>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</si>
  <si>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</si>
  <si>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</si>
  <si>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</si>
  <si>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</si>
  <si>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</si>
  <si>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</si>
  <si>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</si>
  <si>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</si>
  <si>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</si>
  <si>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</si>
  <si>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</si>
  <si>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</si>
  <si>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</si>
  <si>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</si>
  <si>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</si>
  <si>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</si>
  <si>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</si>
  <si>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</si>
  <si>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</si>
  <si>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</si>
  <si>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A02021003 A4黑白打印机</t>
  </si>
  <si>
    <t>A05 家具和用品</t>
  </si>
  <si>
    <t>A05010301 办公椅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</si>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</sst>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#,##0.00;\-#,##0.00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;\-#,##0;;@"/>
    <numFmt numFmtId="179" formatCode="hh:mm:ss"/>
    <numFmt numFmtId="180" formatCode="yyyy\-mm\-dd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80" fontId="2" fillId="0" borderId="1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19" fillId="9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34" fillId="17" borderId="10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2" fillId="0" borderId="1">
      <alignment horizontal="right" vertical="center"/>
    </xf>
    <xf numFmtId="49" fontId="2" fillId="0" borderId="1">
      <alignment horizontal="left" vertical="center" wrapText="1"/>
    </xf>
    <xf numFmtId="177" fontId="2" fillId="0" borderId="1">
      <alignment horizontal="right" vertical="center"/>
    </xf>
    <xf numFmtId="179" fontId="2" fillId="0" borderId="1">
      <alignment horizontal="right" vertical="center"/>
    </xf>
    <xf numFmtId="178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2" fillId="0" borderId="1" xfId="56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8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7" fontId="2" fillId="0" borderId="1" xfId="53" applyNumberFormat="1" applyFont="1" applyBorder="1" applyAlignment="1">
      <alignment horizontal="right"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8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left" vertical="center" wrapText="1"/>
    </xf>
    <xf numFmtId="177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B1" sqref="B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"单位名称："&amp;"通海县高大乡"</f>
        <v>单位名称：通海县高大乡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13161786.49</v>
      </c>
      <c r="C7" s="14" t="str">
        <f>"一"&amp;"、"&amp;"一般公共服务支出"</f>
        <v>一、一般公共服务支出</v>
      </c>
      <c r="D7" s="16">
        <v>6818241.85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1136942.56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791209.56</v>
      </c>
    </row>
    <row r="10" ht="22.5" customHeight="1" spans="1:4">
      <c r="A10" s="14" t="s">
        <v>11</v>
      </c>
      <c r="B10" s="16"/>
      <c r="C10" s="14" t="str">
        <f>"四"&amp;"、"&amp;"农林水支出"</f>
        <v>四、农林水支出</v>
      </c>
      <c r="D10" s="16">
        <v>4848170.52</v>
      </c>
    </row>
    <row r="11" ht="22.5" customHeight="1" spans="1:4">
      <c r="A11" s="14" t="s">
        <v>12</v>
      </c>
      <c r="B11" s="16">
        <v>1147750</v>
      </c>
      <c r="C11" s="14" t="str">
        <f>"五"&amp;"、"&amp;"住房保障支出"</f>
        <v>五、住房保障支出</v>
      </c>
      <c r="D11" s="16">
        <v>714972</v>
      </c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1147750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14309536.49</v>
      </c>
      <c r="C18" s="67" t="s">
        <v>19</v>
      </c>
      <c r="D18" s="66">
        <v>14309536.49</v>
      </c>
    </row>
    <row r="19" ht="22.5" customHeight="1" spans="1:4">
      <c r="A19" s="74" t="s">
        <v>20</v>
      </c>
      <c r="B19" s="16"/>
      <c r="C19" s="75" t="s">
        <v>21</v>
      </c>
      <c r="D19" s="46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14309536.49</v>
      </c>
      <c r="C22" s="67" t="s">
        <v>26</v>
      </c>
      <c r="D22" s="66">
        <v>14309536.49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364</v>
      </c>
    </row>
    <row r="2" ht="37.5" customHeight="1" spans="1:6">
      <c r="A2" s="3" t="s">
        <v>365</v>
      </c>
      <c r="B2" s="3"/>
      <c r="C2" s="3"/>
      <c r="D2" s="3"/>
      <c r="E2" s="3"/>
      <c r="F2" s="3"/>
    </row>
    <row r="3" ht="18.75" customHeight="1" spans="1:6">
      <c r="A3" s="41" t="str">
        <f>"单位名称："&amp;"通海县高大乡"</f>
        <v>单位名称：通海县高大乡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152</v>
      </c>
      <c r="B4" s="12" t="s">
        <v>61</v>
      </c>
      <c r="C4" s="12" t="s">
        <v>62</v>
      </c>
      <c r="D4" s="44" t="s">
        <v>366</v>
      </c>
      <c r="E4" s="44"/>
      <c r="F4" s="44"/>
    </row>
    <row r="5" ht="18.75" customHeight="1" spans="1:6">
      <c r="A5" s="12" t="s">
        <v>61</v>
      </c>
      <c r="B5" s="12" t="s">
        <v>61</v>
      </c>
      <c r="C5" s="12" t="s">
        <v>62</v>
      </c>
      <c r="D5" s="44" t="s">
        <v>34</v>
      </c>
      <c r="E5" s="44" t="s">
        <v>65</v>
      </c>
      <c r="F5" s="44" t="s">
        <v>66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124</v>
      </c>
      <c r="B8" s="45"/>
      <c r="C8" s="45"/>
      <c r="D8" s="46"/>
      <c r="E8" s="46"/>
      <c r="F8" s="46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9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367</v>
      </c>
    </row>
    <row r="2" ht="45" customHeight="1" spans="1:17">
      <c r="A2" s="29" t="s">
        <v>368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"单位名称："&amp;"通海县高大乡"</f>
        <v>单位名称：通海县高大乡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369</v>
      </c>
      <c r="B4" s="21" t="s">
        <v>370</v>
      </c>
      <c r="C4" s="21" t="s">
        <v>371</v>
      </c>
      <c r="D4" s="21" t="s">
        <v>372</v>
      </c>
      <c r="E4" s="21" t="s">
        <v>373</v>
      </c>
      <c r="F4" s="21" t="s">
        <v>374</v>
      </c>
      <c r="G4" s="21" t="s">
        <v>159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375</v>
      </c>
      <c r="B5" s="21" t="s">
        <v>370</v>
      </c>
      <c r="C5" s="21" t="s">
        <v>371</v>
      </c>
      <c r="D5" s="21" t="s">
        <v>372</v>
      </c>
      <c r="E5" s="21" t="s">
        <v>373</v>
      </c>
      <c r="F5" s="21" t="s">
        <v>374</v>
      </c>
      <c r="G5" s="21" t="s">
        <v>32</v>
      </c>
      <c r="H5" s="21" t="s">
        <v>35</v>
      </c>
      <c r="I5" s="21" t="s">
        <v>376</v>
      </c>
      <c r="J5" s="21" t="s">
        <v>377</v>
      </c>
      <c r="K5" s="21" t="s">
        <v>38</v>
      </c>
      <c r="L5" s="21" t="s">
        <v>378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262</v>
      </c>
      <c r="B8" s="22"/>
      <c r="C8" s="22"/>
      <c r="D8" s="36"/>
      <c r="E8" s="36"/>
      <c r="F8" s="36">
        <v>147750</v>
      </c>
      <c r="G8" s="36">
        <v>147750</v>
      </c>
      <c r="H8" s="36"/>
      <c r="I8" s="36"/>
      <c r="J8" s="32"/>
      <c r="K8" s="32"/>
      <c r="L8" s="36">
        <v>147750</v>
      </c>
      <c r="M8" s="36"/>
      <c r="N8" s="36"/>
      <c r="O8" s="36"/>
      <c r="P8" s="36"/>
      <c r="Q8" s="36">
        <v>147750</v>
      </c>
    </row>
    <row r="9" ht="20.25" customHeight="1" spans="1:17">
      <c r="A9" s="22"/>
      <c r="B9" s="22" t="s">
        <v>266</v>
      </c>
      <c r="C9" s="22" t="str">
        <f>"C2309019901"&amp;"  "&amp;"公文用纸、资料汇编、信封印刷服务"</f>
        <v>C2309019901  公文用纸、资料汇编、信封印刷服务</v>
      </c>
      <c r="D9" s="37" t="s">
        <v>301</v>
      </c>
      <c r="E9" s="23">
        <v>1</v>
      </c>
      <c r="F9" s="36">
        <v>10000</v>
      </c>
      <c r="G9" s="36">
        <v>10000</v>
      </c>
      <c r="H9" s="32"/>
      <c r="I9" s="32"/>
      <c r="J9" s="32"/>
      <c r="K9" s="32"/>
      <c r="L9" s="36">
        <v>10000</v>
      </c>
      <c r="M9" s="36"/>
      <c r="N9" s="36"/>
      <c r="O9" s="36"/>
      <c r="P9" s="36"/>
      <c r="Q9" s="36">
        <v>10000</v>
      </c>
    </row>
    <row r="10" ht="20.25" customHeight="1" spans="1:17">
      <c r="A10" s="22"/>
      <c r="B10" s="22" t="s">
        <v>379</v>
      </c>
      <c r="C10" s="22" t="str">
        <f>"A02021004"&amp;"  "&amp;"A4彩色打印机"</f>
        <v>A02021004  A4彩色打印机</v>
      </c>
      <c r="D10" s="37" t="s">
        <v>286</v>
      </c>
      <c r="E10" s="23">
        <v>2</v>
      </c>
      <c r="F10" s="36">
        <v>8000</v>
      </c>
      <c r="G10" s="36">
        <v>8000</v>
      </c>
      <c r="H10" s="32"/>
      <c r="I10" s="32"/>
      <c r="J10" s="32"/>
      <c r="K10" s="32"/>
      <c r="L10" s="36">
        <v>8000</v>
      </c>
      <c r="M10" s="36"/>
      <c r="N10" s="36"/>
      <c r="O10" s="36"/>
      <c r="P10" s="36"/>
      <c r="Q10" s="36">
        <v>8000</v>
      </c>
    </row>
    <row r="11" ht="20.25" customHeight="1" spans="1:17">
      <c r="A11" s="22"/>
      <c r="B11" s="22" t="s">
        <v>380</v>
      </c>
      <c r="C11" s="22" t="str">
        <f>"A05040101"&amp;"  "&amp;"复印纸"</f>
        <v>A05040101  复印纸</v>
      </c>
      <c r="D11" s="37" t="s">
        <v>381</v>
      </c>
      <c r="E11" s="23">
        <v>10</v>
      </c>
      <c r="F11" s="36">
        <v>1500</v>
      </c>
      <c r="G11" s="36">
        <v>1500</v>
      </c>
      <c r="H11" s="32"/>
      <c r="I11" s="32"/>
      <c r="J11" s="32"/>
      <c r="K11" s="32"/>
      <c r="L11" s="36">
        <v>1500</v>
      </c>
      <c r="M11" s="36"/>
      <c r="N11" s="36"/>
      <c r="O11" s="36"/>
      <c r="P11" s="36"/>
      <c r="Q11" s="36">
        <v>1500</v>
      </c>
    </row>
    <row r="12" ht="20.25" customHeight="1" spans="1:17">
      <c r="A12" s="22"/>
      <c r="B12" s="22" t="s">
        <v>382</v>
      </c>
      <c r="C12" s="22" t="str">
        <f>"A05010301"&amp;"  "&amp;"办公椅"</f>
        <v>A05010301  办公椅</v>
      </c>
      <c r="D12" s="37" t="s">
        <v>383</v>
      </c>
      <c r="E12" s="23">
        <v>10</v>
      </c>
      <c r="F12" s="36">
        <v>3000</v>
      </c>
      <c r="G12" s="36">
        <v>3000</v>
      </c>
      <c r="H12" s="32"/>
      <c r="I12" s="32"/>
      <c r="J12" s="32"/>
      <c r="K12" s="32"/>
      <c r="L12" s="36">
        <v>3000</v>
      </c>
      <c r="M12" s="36"/>
      <c r="N12" s="36"/>
      <c r="O12" s="36"/>
      <c r="P12" s="36"/>
      <c r="Q12" s="36">
        <v>3000</v>
      </c>
    </row>
    <row r="13" ht="20.25" customHeight="1" spans="1:17">
      <c r="A13" s="22"/>
      <c r="B13" s="22" t="s">
        <v>384</v>
      </c>
      <c r="C13" s="22" t="str">
        <f>"C23120200"&amp;"  "&amp;"办公设备维修和保养服务"</f>
        <v>C23120200  办公设备维修和保养服务</v>
      </c>
      <c r="D13" s="37" t="s">
        <v>301</v>
      </c>
      <c r="E13" s="23">
        <v>1</v>
      </c>
      <c r="F13" s="36">
        <v>15000</v>
      </c>
      <c r="G13" s="36">
        <v>15000</v>
      </c>
      <c r="H13" s="32"/>
      <c r="I13" s="32"/>
      <c r="J13" s="32"/>
      <c r="K13" s="32"/>
      <c r="L13" s="36">
        <v>15000</v>
      </c>
      <c r="M13" s="36"/>
      <c r="N13" s="36"/>
      <c r="O13" s="36"/>
      <c r="P13" s="36"/>
      <c r="Q13" s="36">
        <v>15000</v>
      </c>
    </row>
    <row r="14" ht="20.25" customHeight="1" spans="1:17">
      <c r="A14" s="22"/>
      <c r="B14" s="22" t="s">
        <v>385</v>
      </c>
      <c r="C14" s="22" t="str">
        <f>"C23120301"&amp;"  "&amp;"车辆维修和保养服务"</f>
        <v>C23120301  车辆维修和保养服务</v>
      </c>
      <c r="D14" s="37" t="s">
        <v>301</v>
      </c>
      <c r="E14" s="23">
        <v>1</v>
      </c>
      <c r="F14" s="36">
        <v>40000</v>
      </c>
      <c r="G14" s="36">
        <v>40000</v>
      </c>
      <c r="H14" s="32"/>
      <c r="I14" s="32"/>
      <c r="J14" s="32"/>
      <c r="K14" s="32"/>
      <c r="L14" s="36">
        <v>40000</v>
      </c>
      <c r="M14" s="36"/>
      <c r="N14" s="36"/>
      <c r="O14" s="36"/>
      <c r="P14" s="36"/>
      <c r="Q14" s="36">
        <v>40000</v>
      </c>
    </row>
    <row r="15" ht="20.25" customHeight="1" spans="1:17">
      <c r="A15" s="22"/>
      <c r="B15" s="22" t="s">
        <v>386</v>
      </c>
      <c r="C15" s="22" t="str">
        <f>"C23120301"&amp;"  "&amp;"车辆维修和保养服务"</f>
        <v>C23120301  车辆维修和保养服务</v>
      </c>
      <c r="D15" s="37" t="s">
        <v>301</v>
      </c>
      <c r="E15" s="23">
        <v>1</v>
      </c>
      <c r="F15" s="36">
        <v>20500</v>
      </c>
      <c r="G15" s="36">
        <v>20500</v>
      </c>
      <c r="H15" s="32"/>
      <c r="I15" s="32"/>
      <c r="J15" s="32"/>
      <c r="K15" s="32"/>
      <c r="L15" s="36">
        <v>20500</v>
      </c>
      <c r="M15" s="36"/>
      <c r="N15" s="36"/>
      <c r="O15" s="36"/>
      <c r="P15" s="36"/>
      <c r="Q15" s="36">
        <v>20500</v>
      </c>
    </row>
    <row r="16" ht="20.25" customHeight="1" spans="1:17">
      <c r="A16" s="22"/>
      <c r="B16" s="22" t="s">
        <v>379</v>
      </c>
      <c r="C16" s="22" t="str">
        <f>"A02021003"&amp;"  "&amp;"A4黑白打印机"</f>
        <v>A02021003  A4黑白打印机</v>
      </c>
      <c r="D16" s="37" t="s">
        <v>286</v>
      </c>
      <c r="E16" s="23">
        <v>3</v>
      </c>
      <c r="F16" s="36">
        <v>4500</v>
      </c>
      <c r="G16" s="36">
        <v>4500</v>
      </c>
      <c r="H16" s="32"/>
      <c r="I16" s="32"/>
      <c r="J16" s="32"/>
      <c r="K16" s="32"/>
      <c r="L16" s="36">
        <v>4500</v>
      </c>
      <c r="M16" s="36"/>
      <c r="N16" s="36"/>
      <c r="O16" s="36"/>
      <c r="P16" s="36"/>
      <c r="Q16" s="36">
        <v>4500</v>
      </c>
    </row>
    <row r="17" ht="20.25" customHeight="1" spans="1:17">
      <c r="A17" s="22"/>
      <c r="B17" s="22" t="s">
        <v>387</v>
      </c>
      <c r="C17" s="22" t="str">
        <f>"A05040101"&amp;"  "&amp;"复印纸"</f>
        <v>A05040101  复印纸</v>
      </c>
      <c r="D17" s="37" t="s">
        <v>381</v>
      </c>
      <c r="E17" s="23">
        <v>95</v>
      </c>
      <c r="F17" s="36">
        <v>14250</v>
      </c>
      <c r="G17" s="36">
        <v>14250</v>
      </c>
      <c r="H17" s="32"/>
      <c r="I17" s="32"/>
      <c r="J17" s="32"/>
      <c r="K17" s="32"/>
      <c r="L17" s="36">
        <v>14250</v>
      </c>
      <c r="M17" s="36"/>
      <c r="N17" s="36"/>
      <c r="O17" s="36"/>
      <c r="P17" s="36"/>
      <c r="Q17" s="36">
        <v>14250</v>
      </c>
    </row>
    <row r="18" ht="20.25" customHeight="1" spans="1:17">
      <c r="A18" s="22"/>
      <c r="B18" s="22" t="s">
        <v>388</v>
      </c>
      <c r="C18" s="22" t="str">
        <f>"C23120302"&amp;"  "&amp;"车辆加油、添加燃料服务"</f>
        <v>C23120302  车辆加油、添加燃料服务</v>
      </c>
      <c r="D18" s="37" t="s">
        <v>301</v>
      </c>
      <c r="E18" s="23">
        <v>1</v>
      </c>
      <c r="F18" s="36">
        <v>20000</v>
      </c>
      <c r="G18" s="36">
        <v>20000</v>
      </c>
      <c r="H18" s="32"/>
      <c r="I18" s="32"/>
      <c r="J18" s="32"/>
      <c r="K18" s="32"/>
      <c r="L18" s="36">
        <v>20000</v>
      </c>
      <c r="M18" s="36"/>
      <c r="N18" s="36"/>
      <c r="O18" s="36"/>
      <c r="P18" s="36"/>
      <c r="Q18" s="36">
        <v>20000</v>
      </c>
    </row>
    <row r="19" ht="20.25" customHeight="1" spans="1:17">
      <c r="A19" s="22"/>
      <c r="B19" s="22" t="s">
        <v>389</v>
      </c>
      <c r="C19" s="22" t="str">
        <f>"A02021004"&amp;"  "&amp;"A4彩色打印机"</f>
        <v>A02021004  A4彩色打印机</v>
      </c>
      <c r="D19" s="37" t="s">
        <v>286</v>
      </c>
      <c r="E19" s="23">
        <v>1</v>
      </c>
      <c r="F19" s="36">
        <v>3000</v>
      </c>
      <c r="G19" s="36">
        <v>3000</v>
      </c>
      <c r="H19" s="32"/>
      <c r="I19" s="32"/>
      <c r="J19" s="32"/>
      <c r="K19" s="32"/>
      <c r="L19" s="36">
        <v>3000</v>
      </c>
      <c r="M19" s="36"/>
      <c r="N19" s="36"/>
      <c r="O19" s="36"/>
      <c r="P19" s="36"/>
      <c r="Q19" s="36">
        <v>3000</v>
      </c>
    </row>
    <row r="20" ht="20.25" customHeight="1" spans="1:17">
      <c r="A20" s="22"/>
      <c r="B20" s="22" t="s">
        <v>390</v>
      </c>
      <c r="C20" s="22" t="str">
        <f>"C23120100"&amp;"  "&amp;"计算机设备维修和保养服务"</f>
        <v>C23120100  计算机设备维修和保养服务</v>
      </c>
      <c r="D20" s="37" t="s">
        <v>301</v>
      </c>
      <c r="E20" s="23">
        <v>1</v>
      </c>
      <c r="F20" s="36">
        <v>8000</v>
      </c>
      <c r="G20" s="36">
        <v>8000</v>
      </c>
      <c r="H20" s="32"/>
      <c r="I20" s="32"/>
      <c r="J20" s="32"/>
      <c r="K20" s="32"/>
      <c r="L20" s="36">
        <v>8000</v>
      </c>
      <c r="M20" s="36"/>
      <c r="N20" s="36"/>
      <c r="O20" s="36"/>
      <c r="P20" s="36"/>
      <c r="Q20" s="36">
        <v>8000</v>
      </c>
    </row>
    <row r="21" ht="20.25" customHeight="1" spans="1:17">
      <c r="A21" s="35" t="s">
        <v>246</v>
      </c>
      <c r="B21" s="22"/>
      <c r="C21" s="22"/>
      <c r="D21" s="22"/>
      <c r="E21" s="22"/>
      <c r="F21" s="36">
        <v>90000</v>
      </c>
      <c r="G21" s="36">
        <v>90000</v>
      </c>
      <c r="H21" s="36">
        <v>90000</v>
      </c>
      <c r="I21" s="36"/>
      <c r="J21" s="32"/>
      <c r="K21" s="32"/>
      <c r="L21" s="36"/>
      <c r="M21" s="36"/>
      <c r="N21" s="36"/>
      <c r="O21" s="36"/>
      <c r="P21" s="36"/>
      <c r="Q21" s="36"/>
    </row>
    <row r="22" ht="20.25" customHeight="1" spans="1:17">
      <c r="A22" s="22"/>
      <c r="B22" s="22" t="s">
        <v>391</v>
      </c>
      <c r="C22" s="22" t="str">
        <f>"A02030599"&amp;"  "&amp;"其他乘用车"</f>
        <v>A02030599  其他乘用车</v>
      </c>
      <c r="D22" s="37" t="s">
        <v>329</v>
      </c>
      <c r="E22" s="23">
        <v>1</v>
      </c>
      <c r="F22" s="36">
        <v>90000</v>
      </c>
      <c r="G22" s="36">
        <v>90000</v>
      </c>
      <c r="H22" s="32">
        <v>90000</v>
      </c>
      <c r="I22" s="32"/>
      <c r="J22" s="32"/>
      <c r="K22" s="32"/>
      <c r="L22" s="36"/>
      <c r="M22" s="36"/>
      <c r="N22" s="36"/>
      <c r="O22" s="36"/>
      <c r="P22" s="36"/>
      <c r="Q22" s="36"/>
    </row>
    <row r="23" ht="20.25" customHeight="1" spans="1:17">
      <c r="A23" s="35" t="s">
        <v>200</v>
      </c>
      <c r="B23" s="22"/>
      <c r="C23" s="22"/>
      <c r="D23" s="22"/>
      <c r="E23" s="22"/>
      <c r="F23" s="36">
        <v>147750</v>
      </c>
      <c r="G23" s="36">
        <v>147750</v>
      </c>
      <c r="H23" s="36">
        <v>147750</v>
      </c>
      <c r="I23" s="36"/>
      <c r="J23" s="32"/>
      <c r="K23" s="32"/>
      <c r="L23" s="36"/>
      <c r="M23" s="36"/>
      <c r="N23" s="36"/>
      <c r="O23" s="36"/>
      <c r="P23" s="36"/>
      <c r="Q23" s="36"/>
    </row>
    <row r="24" ht="20.25" customHeight="1" spans="1:17">
      <c r="A24" s="22"/>
      <c r="B24" s="22" t="s">
        <v>392</v>
      </c>
      <c r="C24" s="22" t="str">
        <f>"C23120302"&amp;"  "&amp;"车辆加油、添加燃料服务"</f>
        <v>C23120302  车辆加油、添加燃料服务</v>
      </c>
      <c r="D24" s="37" t="s">
        <v>301</v>
      </c>
      <c r="E24" s="23">
        <v>1</v>
      </c>
      <c r="F24" s="36">
        <v>20000</v>
      </c>
      <c r="G24" s="36">
        <v>20000</v>
      </c>
      <c r="H24" s="32">
        <v>20000</v>
      </c>
      <c r="I24" s="32"/>
      <c r="J24" s="32"/>
      <c r="K24" s="32"/>
      <c r="L24" s="36"/>
      <c r="M24" s="36"/>
      <c r="N24" s="36"/>
      <c r="O24" s="36"/>
      <c r="P24" s="36"/>
      <c r="Q24" s="36"/>
    </row>
    <row r="25" ht="20.25" customHeight="1" spans="1:17">
      <c r="A25" s="22"/>
      <c r="B25" s="22" t="s">
        <v>393</v>
      </c>
      <c r="C25" s="22" t="str">
        <f>"C23120301"&amp;"  "&amp;"车辆维修和保养服务"</f>
        <v>C23120301  车辆维修和保养服务</v>
      </c>
      <c r="D25" s="37" t="s">
        <v>301</v>
      </c>
      <c r="E25" s="23">
        <v>1</v>
      </c>
      <c r="F25" s="36">
        <v>20500</v>
      </c>
      <c r="G25" s="36">
        <v>20500</v>
      </c>
      <c r="H25" s="32">
        <v>20500</v>
      </c>
      <c r="I25" s="32"/>
      <c r="J25" s="32"/>
      <c r="K25" s="32"/>
      <c r="L25" s="36"/>
      <c r="M25" s="36"/>
      <c r="N25" s="36"/>
      <c r="O25" s="36"/>
      <c r="P25" s="36"/>
      <c r="Q25" s="36"/>
    </row>
    <row r="26" ht="20.25" customHeight="1" spans="1:17">
      <c r="A26" s="22"/>
      <c r="B26" s="22" t="s">
        <v>379</v>
      </c>
      <c r="C26" s="22" t="str">
        <f>"A02021004"&amp;"  "&amp;"A4彩色打印机"</f>
        <v>A02021004  A4彩色打印机</v>
      </c>
      <c r="D26" s="37" t="s">
        <v>286</v>
      </c>
      <c r="E26" s="23">
        <v>2</v>
      </c>
      <c r="F26" s="36">
        <v>8000</v>
      </c>
      <c r="G26" s="36">
        <v>8000</v>
      </c>
      <c r="H26" s="32">
        <v>8000</v>
      </c>
      <c r="I26" s="32"/>
      <c r="J26" s="32"/>
      <c r="K26" s="32"/>
      <c r="L26" s="36"/>
      <c r="M26" s="36"/>
      <c r="N26" s="36"/>
      <c r="O26" s="36"/>
      <c r="P26" s="36"/>
      <c r="Q26" s="36"/>
    </row>
    <row r="27" ht="20.25" customHeight="1" spans="1:17">
      <c r="A27" s="22"/>
      <c r="B27" s="22" t="s">
        <v>390</v>
      </c>
      <c r="C27" s="22" t="str">
        <f>"C23120100"&amp;"  "&amp;"计算机设备维修和保养服务"</f>
        <v>C23120100  计算机设备维修和保养服务</v>
      </c>
      <c r="D27" s="37" t="s">
        <v>301</v>
      </c>
      <c r="E27" s="23">
        <v>1</v>
      </c>
      <c r="F27" s="36">
        <v>8000</v>
      </c>
      <c r="G27" s="36">
        <v>8000</v>
      </c>
      <c r="H27" s="32">
        <v>8000</v>
      </c>
      <c r="I27" s="32"/>
      <c r="J27" s="32"/>
      <c r="K27" s="32"/>
      <c r="L27" s="36"/>
      <c r="M27" s="36"/>
      <c r="N27" s="36"/>
      <c r="O27" s="36"/>
      <c r="P27" s="36"/>
      <c r="Q27" s="36"/>
    </row>
    <row r="28" ht="20.25" customHeight="1" spans="1:17">
      <c r="A28" s="22"/>
      <c r="B28" s="22" t="s">
        <v>266</v>
      </c>
      <c r="C28" s="22" t="str">
        <f>"C2309019901"&amp;"  "&amp;"公文用纸、资料汇编、信封印刷服务"</f>
        <v>C2309019901  公文用纸、资料汇编、信封印刷服务</v>
      </c>
      <c r="D28" s="37" t="s">
        <v>301</v>
      </c>
      <c r="E28" s="23">
        <v>1</v>
      </c>
      <c r="F28" s="36">
        <v>10000</v>
      </c>
      <c r="G28" s="36">
        <v>10000</v>
      </c>
      <c r="H28" s="32">
        <v>10000</v>
      </c>
      <c r="I28" s="32"/>
      <c r="J28" s="32"/>
      <c r="K28" s="32"/>
      <c r="L28" s="36"/>
      <c r="M28" s="36"/>
      <c r="N28" s="36"/>
      <c r="O28" s="36"/>
      <c r="P28" s="36"/>
      <c r="Q28" s="36"/>
    </row>
    <row r="29" ht="20.25" customHeight="1" spans="1:17">
      <c r="A29" s="22"/>
      <c r="B29" s="22" t="s">
        <v>384</v>
      </c>
      <c r="C29" s="22" t="str">
        <f>"C23120200"&amp;"  "&amp;"办公设备维修和保养服务"</f>
        <v>C23120200  办公设备维修和保养服务</v>
      </c>
      <c r="D29" s="37" t="s">
        <v>301</v>
      </c>
      <c r="E29" s="23">
        <v>1</v>
      </c>
      <c r="F29" s="36">
        <v>15000</v>
      </c>
      <c r="G29" s="36">
        <v>15000</v>
      </c>
      <c r="H29" s="32">
        <v>15000</v>
      </c>
      <c r="I29" s="32"/>
      <c r="J29" s="32"/>
      <c r="K29" s="32"/>
      <c r="L29" s="36"/>
      <c r="M29" s="36"/>
      <c r="N29" s="36"/>
      <c r="O29" s="36"/>
      <c r="P29" s="36"/>
      <c r="Q29" s="36"/>
    </row>
    <row r="30" ht="20.25" customHeight="1" spans="1:17">
      <c r="A30" s="22"/>
      <c r="B30" s="22" t="s">
        <v>389</v>
      </c>
      <c r="C30" s="22" t="str">
        <f>"A02021004"&amp;"  "&amp;"A4彩色打印机"</f>
        <v>A02021004  A4彩色打印机</v>
      </c>
      <c r="D30" s="37" t="s">
        <v>286</v>
      </c>
      <c r="E30" s="23">
        <v>1</v>
      </c>
      <c r="F30" s="36">
        <v>3000</v>
      </c>
      <c r="G30" s="36">
        <v>3000</v>
      </c>
      <c r="H30" s="32">
        <v>3000</v>
      </c>
      <c r="I30" s="32"/>
      <c r="J30" s="32"/>
      <c r="K30" s="32"/>
      <c r="L30" s="36"/>
      <c r="M30" s="36"/>
      <c r="N30" s="36"/>
      <c r="O30" s="36"/>
      <c r="P30" s="36"/>
      <c r="Q30" s="36"/>
    </row>
    <row r="31" ht="20.25" customHeight="1" spans="1:17">
      <c r="A31" s="22"/>
      <c r="B31" s="22" t="s">
        <v>394</v>
      </c>
      <c r="C31" s="22" t="str">
        <f>"C23120301"&amp;"  "&amp;"车辆维修和保养服务"</f>
        <v>C23120301  车辆维修和保养服务</v>
      </c>
      <c r="D31" s="37" t="s">
        <v>301</v>
      </c>
      <c r="E31" s="23">
        <v>1</v>
      </c>
      <c r="F31" s="36">
        <v>40000</v>
      </c>
      <c r="G31" s="36">
        <v>40000</v>
      </c>
      <c r="H31" s="32">
        <v>40000</v>
      </c>
      <c r="I31" s="32"/>
      <c r="J31" s="32"/>
      <c r="K31" s="32"/>
      <c r="L31" s="36"/>
      <c r="M31" s="36"/>
      <c r="N31" s="36"/>
      <c r="O31" s="36"/>
      <c r="P31" s="36"/>
      <c r="Q31" s="36"/>
    </row>
    <row r="32" ht="20.25" customHeight="1" spans="1:17">
      <c r="A32" s="22"/>
      <c r="B32" s="22" t="s">
        <v>379</v>
      </c>
      <c r="C32" s="22" t="str">
        <f>"A02021003"&amp;"  "&amp;"A4黑白打印机"</f>
        <v>A02021003  A4黑白打印机</v>
      </c>
      <c r="D32" s="37" t="s">
        <v>286</v>
      </c>
      <c r="E32" s="23">
        <v>3</v>
      </c>
      <c r="F32" s="36">
        <v>4500</v>
      </c>
      <c r="G32" s="36">
        <v>4500</v>
      </c>
      <c r="H32" s="32">
        <v>4500</v>
      </c>
      <c r="I32" s="32"/>
      <c r="J32" s="32"/>
      <c r="K32" s="32"/>
      <c r="L32" s="36"/>
      <c r="M32" s="36"/>
      <c r="N32" s="36"/>
      <c r="O32" s="36"/>
      <c r="P32" s="36"/>
      <c r="Q32" s="36"/>
    </row>
    <row r="33" ht="20.25" customHeight="1" spans="1:17">
      <c r="A33" s="22"/>
      <c r="B33" s="22" t="s">
        <v>382</v>
      </c>
      <c r="C33" s="22" t="str">
        <f>"A05010301"&amp;"  "&amp;"办公椅"</f>
        <v>A05010301  办公椅</v>
      </c>
      <c r="D33" s="37" t="s">
        <v>383</v>
      </c>
      <c r="E33" s="23">
        <v>10</v>
      </c>
      <c r="F33" s="36">
        <v>3000</v>
      </c>
      <c r="G33" s="36">
        <v>3000</v>
      </c>
      <c r="H33" s="32">
        <v>3000</v>
      </c>
      <c r="I33" s="32"/>
      <c r="J33" s="32"/>
      <c r="K33" s="32"/>
      <c r="L33" s="36"/>
      <c r="M33" s="36"/>
      <c r="N33" s="36"/>
      <c r="O33" s="36"/>
      <c r="P33" s="36"/>
      <c r="Q33" s="36"/>
    </row>
    <row r="34" ht="20.25" customHeight="1" spans="1:17">
      <c r="A34" s="22"/>
      <c r="B34" s="22" t="s">
        <v>380</v>
      </c>
      <c r="C34" s="22" t="str">
        <f>"A05040101"&amp;"  "&amp;"复印纸"</f>
        <v>A05040101  复印纸</v>
      </c>
      <c r="D34" s="37" t="s">
        <v>381</v>
      </c>
      <c r="E34" s="23">
        <v>10</v>
      </c>
      <c r="F34" s="36">
        <v>1500</v>
      </c>
      <c r="G34" s="36">
        <v>1500</v>
      </c>
      <c r="H34" s="32">
        <v>1500</v>
      </c>
      <c r="I34" s="32"/>
      <c r="J34" s="32"/>
      <c r="K34" s="32"/>
      <c r="L34" s="36"/>
      <c r="M34" s="36"/>
      <c r="N34" s="36"/>
      <c r="O34" s="36"/>
      <c r="P34" s="36"/>
      <c r="Q34" s="36"/>
    </row>
    <row r="35" ht="20.25" customHeight="1" spans="1:17">
      <c r="A35" s="22"/>
      <c r="B35" s="22" t="s">
        <v>387</v>
      </c>
      <c r="C35" s="22" t="str">
        <f>"A05040101"&amp;"  "&amp;"复印纸"</f>
        <v>A05040101  复印纸</v>
      </c>
      <c r="D35" s="37" t="s">
        <v>381</v>
      </c>
      <c r="E35" s="23">
        <v>95</v>
      </c>
      <c r="F35" s="36">
        <v>14250</v>
      </c>
      <c r="G35" s="36">
        <v>14250</v>
      </c>
      <c r="H35" s="32">
        <v>14250</v>
      </c>
      <c r="I35" s="32"/>
      <c r="J35" s="32"/>
      <c r="K35" s="32"/>
      <c r="L35" s="36"/>
      <c r="M35" s="36"/>
      <c r="N35" s="36"/>
      <c r="O35" s="36"/>
      <c r="P35" s="36"/>
      <c r="Q35" s="36"/>
    </row>
    <row r="36" ht="20.25" customHeight="1" spans="1:17">
      <c r="A36" s="35" t="s">
        <v>216</v>
      </c>
      <c r="B36" s="22"/>
      <c r="C36" s="22"/>
      <c r="D36" s="22"/>
      <c r="E36" s="22"/>
      <c r="F36" s="36">
        <v>44000</v>
      </c>
      <c r="G36" s="36">
        <v>44000</v>
      </c>
      <c r="H36" s="36">
        <v>44000</v>
      </c>
      <c r="I36" s="36"/>
      <c r="J36" s="32"/>
      <c r="K36" s="32"/>
      <c r="L36" s="36"/>
      <c r="M36" s="36"/>
      <c r="N36" s="36"/>
      <c r="O36" s="36"/>
      <c r="P36" s="36"/>
      <c r="Q36" s="36"/>
    </row>
    <row r="37" ht="20.25" customHeight="1" spans="1:17">
      <c r="A37" s="22"/>
      <c r="B37" s="22" t="s">
        <v>395</v>
      </c>
      <c r="C37" s="22" t="str">
        <f>"C23120302"&amp;"  "&amp;"车辆加油、添加燃料服务"</f>
        <v>C23120302  车辆加油、添加燃料服务</v>
      </c>
      <c r="D37" s="37" t="s">
        <v>301</v>
      </c>
      <c r="E37" s="23">
        <v>1</v>
      </c>
      <c r="F37" s="36">
        <v>24000</v>
      </c>
      <c r="G37" s="36">
        <v>24000</v>
      </c>
      <c r="H37" s="32">
        <v>24000</v>
      </c>
      <c r="I37" s="32"/>
      <c r="J37" s="32"/>
      <c r="K37" s="32"/>
      <c r="L37" s="36"/>
      <c r="M37" s="36"/>
      <c r="N37" s="36"/>
      <c r="O37" s="36"/>
      <c r="P37" s="36"/>
      <c r="Q37" s="36"/>
    </row>
    <row r="38" ht="20.25" customHeight="1" spans="1:17">
      <c r="A38" s="22"/>
      <c r="B38" s="22" t="s">
        <v>396</v>
      </c>
      <c r="C38" s="22" t="str">
        <f>"C23120301"&amp;"  "&amp;"车辆维修和保养服务"</f>
        <v>C23120301  车辆维修和保养服务</v>
      </c>
      <c r="D38" s="37" t="s">
        <v>301</v>
      </c>
      <c r="E38" s="23">
        <v>1</v>
      </c>
      <c r="F38" s="36">
        <v>20000</v>
      </c>
      <c r="G38" s="36">
        <v>20000</v>
      </c>
      <c r="H38" s="32">
        <v>20000</v>
      </c>
      <c r="I38" s="32"/>
      <c r="J38" s="32"/>
      <c r="K38" s="32"/>
      <c r="L38" s="36"/>
      <c r="M38" s="36"/>
      <c r="N38" s="36"/>
      <c r="O38" s="36"/>
      <c r="P38" s="36"/>
      <c r="Q38" s="36"/>
    </row>
    <row r="39" ht="20.25" customHeight="1" spans="1:17">
      <c r="A39" s="23" t="s">
        <v>32</v>
      </c>
      <c r="B39" s="23"/>
      <c r="C39" s="23"/>
      <c r="D39" s="37"/>
      <c r="E39" s="37"/>
      <c r="F39" s="36">
        <v>429500</v>
      </c>
      <c r="G39" s="36">
        <v>429500</v>
      </c>
      <c r="H39" s="36">
        <v>281750</v>
      </c>
      <c r="I39" s="36"/>
      <c r="J39" s="36"/>
      <c r="K39" s="36"/>
      <c r="L39" s="36">
        <v>147750</v>
      </c>
      <c r="M39" s="36"/>
      <c r="N39" s="36"/>
      <c r="O39" s="36"/>
      <c r="P39" s="36"/>
      <c r="Q39" s="36">
        <v>147750</v>
      </c>
    </row>
  </sheetData>
  <mergeCells count="17">
    <mergeCell ref="A1:M1"/>
    <mergeCell ref="A2:Q2"/>
    <mergeCell ref="A3:M3"/>
    <mergeCell ref="G4:Q4"/>
    <mergeCell ref="L5:Q5"/>
    <mergeCell ref="A39:E3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8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397</v>
      </c>
    </row>
    <row r="2" ht="45" customHeight="1" spans="1:14">
      <c r="A2" s="29" t="s">
        <v>398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"单位名称："&amp;"通海县高大乡"</f>
        <v>单位名称：通海县高大乡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369</v>
      </c>
      <c r="B4" s="30" t="s">
        <v>399</v>
      </c>
      <c r="C4" s="30" t="s">
        <v>400</v>
      </c>
      <c r="D4" s="30" t="s">
        <v>159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375</v>
      </c>
      <c r="B5" s="30"/>
      <c r="C5" s="30" t="s">
        <v>401</v>
      </c>
      <c r="D5" s="30" t="s">
        <v>32</v>
      </c>
      <c r="E5" s="30" t="s">
        <v>35</v>
      </c>
      <c r="F5" s="30" t="s">
        <v>376</v>
      </c>
      <c r="G5" s="30" t="s">
        <v>377</v>
      </c>
      <c r="H5" s="30" t="s">
        <v>38</v>
      </c>
      <c r="I5" s="30" t="s">
        <v>378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 t="s">
        <v>200</v>
      </c>
      <c r="B8" s="22"/>
      <c r="C8" s="22"/>
      <c r="D8" s="32">
        <v>113500</v>
      </c>
      <c r="E8" s="32">
        <v>113500</v>
      </c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 t="s">
        <v>402</v>
      </c>
      <c r="C9" s="22" t="s">
        <v>403</v>
      </c>
      <c r="D9" s="32">
        <v>10000</v>
      </c>
      <c r="E9" s="32">
        <v>10000</v>
      </c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2"/>
      <c r="B10" s="22" t="s">
        <v>404</v>
      </c>
      <c r="C10" s="22" t="s">
        <v>405</v>
      </c>
      <c r="D10" s="32">
        <v>20000</v>
      </c>
      <c r="E10" s="32">
        <v>20000</v>
      </c>
      <c r="F10" s="32"/>
      <c r="G10" s="32"/>
      <c r="H10" s="32"/>
      <c r="I10" s="32"/>
      <c r="J10" s="32"/>
      <c r="K10" s="32"/>
      <c r="L10" s="32"/>
      <c r="M10" s="32"/>
      <c r="N10" s="32"/>
    </row>
    <row r="11" ht="20.25" customHeight="1" spans="1:14">
      <c r="A11" s="22"/>
      <c r="B11" s="22" t="s">
        <v>404</v>
      </c>
      <c r="C11" s="22" t="s">
        <v>405</v>
      </c>
      <c r="D11" s="32">
        <v>40000</v>
      </c>
      <c r="E11" s="32">
        <v>40000</v>
      </c>
      <c r="F11" s="32"/>
      <c r="G11" s="32"/>
      <c r="H11" s="32"/>
      <c r="I11" s="32"/>
      <c r="J11" s="32"/>
      <c r="K11" s="32"/>
      <c r="L11" s="32"/>
      <c r="M11" s="32"/>
      <c r="N11" s="32"/>
    </row>
    <row r="12" ht="20.25" customHeight="1" spans="1:14">
      <c r="A12" s="22"/>
      <c r="B12" s="22" t="s">
        <v>406</v>
      </c>
      <c r="C12" s="22" t="s">
        <v>405</v>
      </c>
      <c r="D12" s="32">
        <v>8000</v>
      </c>
      <c r="E12" s="32">
        <v>8000</v>
      </c>
      <c r="F12" s="32"/>
      <c r="G12" s="32"/>
      <c r="H12" s="32"/>
      <c r="I12" s="32"/>
      <c r="J12" s="32"/>
      <c r="K12" s="32"/>
      <c r="L12" s="32"/>
      <c r="M12" s="32"/>
      <c r="N12" s="32"/>
    </row>
    <row r="13" ht="20.25" customHeight="1" spans="1:14">
      <c r="A13" s="22"/>
      <c r="B13" s="22" t="s">
        <v>407</v>
      </c>
      <c r="C13" s="22" t="s">
        <v>405</v>
      </c>
      <c r="D13" s="32">
        <v>15000</v>
      </c>
      <c r="E13" s="32">
        <v>15000</v>
      </c>
      <c r="F13" s="32"/>
      <c r="G13" s="32"/>
      <c r="H13" s="32"/>
      <c r="I13" s="32"/>
      <c r="J13" s="32"/>
      <c r="K13" s="32"/>
      <c r="L13" s="32"/>
      <c r="M13" s="32"/>
      <c r="N13" s="32"/>
    </row>
    <row r="14" ht="20.25" customHeight="1" spans="1:14">
      <c r="A14" s="22"/>
      <c r="B14" s="22" t="s">
        <v>408</v>
      </c>
      <c r="C14" s="22" t="s">
        <v>405</v>
      </c>
      <c r="D14" s="32">
        <v>20500</v>
      </c>
      <c r="E14" s="32">
        <v>20500</v>
      </c>
      <c r="F14" s="32"/>
      <c r="G14" s="32"/>
      <c r="H14" s="32"/>
      <c r="I14" s="32"/>
      <c r="J14" s="32"/>
      <c r="K14" s="32"/>
      <c r="L14" s="32"/>
      <c r="M14" s="32"/>
      <c r="N14" s="32"/>
    </row>
    <row r="15" ht="20.25" customHeight="1" spans="1:14">
      <c r="A15" s="22" t="s">
        <v>216</v>
      </c>
      <c r="B15" s="22"/>
      <c r="C15" s="22"/>
      <c r="D15" s="32">
        <v>44000</v>
      </c>
      <c r="E15" s="32">
        <v>44000</v>
      </c>
      <c r="F15" s="32"/>
      <c r="G15" s="32"/>
      <c r="H15" s="32"/>
      <c r="I15" s="32"/>
      <c r="J15" s="32"/>
      <c r="K15" s="32"/>
      <c r="L15" s="32"/>
      <c r="M15" s="32"/>
      <c r="N15" s="32"/>
    </row>
    <row r="16" ht="20.25" customHeight="1" spans="1:14">
      <c r="A16" s="22"/>
      <c r="B16" s="22" t="s">
        <v>409</v>
      </c>
      <c r="C16" s="22" t="s">
        <v>405</v>
      </c>
      <c r="D16" s="32">
        <v>20000</v>
      </c>
      <c r="E16" s="32">
        <v>20000</v>
      </c>
      <c r="F16" s="32"/>
      <c r="G16" s="32"/>
      <c r="H16" s="32"/>
      <c r="I16" s="32"/>
      <c r="J16" s="32"/>
      <c r="K16" s="32"/>
      <c r="L16" s="32"/>
      <c r="M16" s="32"/>
      <c r="N16" s="32"/>
    </row>
    <row r="17" ht="20.25" customHeight="1" spans="1:14">
      <c r="A17" s="22"/>
      <c r="B17" s="22" t="s">
        <v>410</v>
      </c>
      <c r="C17" s="22" t="s">
        <v>405</v>
      </c>
      <c r="D17" s="32">
        <v>24000</v>
      </c>
      <c r="E17" s="32">
        <v>24000</v>
      </c>
      <c r="F17" s="32"/>
      <c r="G17" s="32"/>
      <c r="H17" s="32"/>
      <c r="I17" s="32"/>
      <c r="J17" s="32"/>
      <c r="K17" s="32"/>
      <c r="L17" s="32"/>
      <c r="M17" s="32"/>
      <c r="N17" s="32"/>
    </row>
    <row r="18" ht="20.25" customHeight="1" spans="1:14">
      <c r="A18" s="23" t="s">
        <v>32</v>
      </c>
      <c r="B18" s="23"/>
      <c r="C18" s="23"/>
      <c r="D18" s="32">
        <v>157500</v>
      </c>
      <c r="E18" s="32">
        <v>157500</v>
      </c>
      <c r="F18" s="32"/>
      <c r="G18" s="32"/>
      <c r="H18" s="32"/>
      <c r="I18" s="32"/>
      <c r="J18" s="32"/>
      <c r="K18" s="32"/>
      <c r="L18" s="32"/>
      <c r="M18" s="32"/>
      <c r="N18" s="32"/>
    </row>
  </sheetData>
  <mergeCells count="14">
    <mergeCell ref="A1:I1"/>
    <mergeCell ref="A2:N2"/>
    <mergeCell ref="A3:H3"/>
    <mergeCell ref="D4:N4"/>
    <mergeCell ref="I5:N5"/>
    <mergeCell ref="A18:C18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411</v>
      </c>
    </row>
    <row r="2" ht="45.15" customHeight="1" spans="1:14">
      <c r="A2" s="25" t="s">
        <v>412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75" customHeight="1" spans="1:14">
      <c r="A3" s="18" t="str">
        <f>"单位名称："&amp;"通海县高大乡"</f>
        <v>单位名称：通海县高大乡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8" t="s">
        <v>413</v>
      </c>
      <c r="B4" s="28" t="s">
        <v>159</v>
      </c>
      <c r="C4" s="28"/>
      <c r="D4" s="28"/>
      <c r="E4" s="28" t="s">
        <v>414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32</v>
      </c>
      <c r="C5" s="28" t="s">
        <v>35</v>
      </c>
      <c r="D5" s="28" t="s">
        <v>376</v>
      </c>
      <c r="E5" s="28" t="s">
        <v>415</v>
      </c>
      <c r="F5" s="28" t="s">
        <v>416</v>
      </c>
      <c r="G5" s="28" t="s">
        <v>417</v>
      </c>
      <c r="H5" s="28" t="s">
        <v>418</v>
      </c>
      <c r="I5" s="28" t="s">
        <v>419</v>
      </c>
      <c r="J5" s="28" t="s">
        <v>420</v>
      </c>
      <c r="K5" s="28" t="s">
        <v>421</v>
      </c>
      <c r="L5" s="28" t="s">
        <v>422</v>
      </c>
      <c r="M5" s="28" t="s">
        <v>423</v>
      </c>
      <c r="N5" s="28" t="s">
        <v>424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72</v>
      </c>
      <c r="K6" s="23" t="s">
        <v>425</v>
      </c>
      <c r="L6" s="23" t="s">
        <v>426</v>
      </c>
      <c r="M6" s="23" t="s">
        <v>427</v>
      </c>
      <c r="N6" s="23" t="s">
        <v>428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429</v>
      </c>
    </row>
    <row r="2" ht="52.05" customHeight="1" spans="1:10">
      <c r="A2" s="25" t="s">
        <v>430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"单位名称："&amp;"通海县高大乡"</f>
        <v>单位名称：通海县高大乡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271</v>
      </c>
      <c r="B4" s="21" t="s">
        <v>272</v>
      </c>
      <c r="C4" s="21" t="s">
        <v>273</v>
      </c>
      <c r="D4" s="21" t="s">
        <v>274</v>
      </c>
      <c r="E4" s="21" t="s">
        <v>275</v>
      </c>
      <c r="F4" s="21" t="s">
        <v>276</v>
      </c>
      <c r="G4" s="21" t="s">
        <v>277</v>
      </c>
      <c r="H4" s="21" t="s">
        <v>278</v>
      </c>
      <c r="I4" s="21" t="s">
        <v>279</v>
      </c>
      <c r="J4" s="21" t="s">
        <v>280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selection activeCell="A1" sqref="A1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431</v>
      </c>
    </row>
    <row r="2" ht="41.4" customHeight="1" spans="1:8">
      <c r="A2" s="20" t="s">
        <v>432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"单位名称："&amp;"通海县高大乡"</f>
        <v>单位名称：通海县高大乡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152</v>
      </c>
      <c r="B4" s="21" t="s">
        <v>433</v>
      </c>
      <c r="C4" s="21" t="s">
        <v>434</v>
      </c>
      <c r="D4" s="21" t="s">
        <v>435</v>
      </c>
      <c r="E4" s="21" t="s">
        <v>372</v>
      </c>
      <c r="F4" s="21" t="s">
        <v>436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373</v>
      </c>
      <c r="G5" s="21" t="s">
        <v>437</v>
      </c>
      <c r="H5" s="21" t="s">
        <v>438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/>
      <c r="C7" s="22"/>
      <c r="D7" s="22"/>
      <c r="E7" s="23"/>
      <c r="F7" s="23"/>
      <c r="G7" s="16">
        <v>5100</v>
      </c>
      <c r="H7" s="16">
        <v>10500</v>
      </c>
    </row>
    <row r="8" ht="18.75" customHeight="1" spans="1:8">
      <c r="A8" s="24" t="s">
        <v>58</v>
      </c>
      <c r="B8" s="22" t="s">
        <v>439</v>
      </c>
      <c r="C8" s="22" t="s">
        <v>440</v>
      </c>
      <c r="D8" s="22" t="s">
        <v>379</v>
      </c>
      <c r="E8" s="23" t="s">
        <v>286</v>
      </c>
      <c r="F8" s="23">
        <v>2</v>
      </c>
      <c r="G8" s="16">
        <v>1500</v>
      </c>
      <c r="H8" s="16">
        <v>3000</v>
      </c>
    </row>
    <row r="9" ht="18.75" customHeight="1" spans="1:8">
      <c r="A9" s="24" t="s">
        <v>58</v>
      </c>
      <c r="B9" s="22" t="s">
        <v>441</v>
      </c>
      <c r="C9" s="22" t="s">
        <v>442</v>
      </c>
      <c r="D9" s="22" t="s">
        <v>382</v>
      </c>
      <c r="E9" s="23" t="s">
        <v>383</v>
      </c>
      <c r="F9" s="23">
        <v>8</v>
      </c>
      <c r="G9" s="16">
        <v>300</v>
      </c>
      <c r="H9" s="16">
        <v>2400</v>
      </c>
    </row>
    <row r="10" ht="18.75" customHeight="1" spans="1:8">
      <c r="A10" s="24" t="s">
        <v>58</v>
      </c>
      <c r="B10" s="22" t="s">
        <v>439</v>
      </c>
      <c r="C10" s="22" t="s">
        <v>440</v>
      </c>
      <c r="D10" s="22" t="s">
        <v>379</v>
      </c>
      <c r="E10" s="23" t="s">
        <v>286</v>
      </c>
      <c r="F10" s="23">
        <v>2</v>
      </c>
      <c r="G10" s="16">
        <v>1500</v>
      </c>
      <c r="H10" s="16">
        <v>3000</v>
      </c>
    </row>
    <row r="11" ht="18.75" customHeight="1" spans="1:8">
      <c r="A11" s="24" t="s">
        <v>58</v>
      </c>
      <c r="B11" s="22" t="s">
        <v>441</v>
      </c>
      <c r="C11" s="22" t="s">
        <v>442</v>
      </c>
      <c r="D11" s="22" t="s">
        <v>382</v>
      </c>
      <c r="E11" s="23" t="s">
        <v>383</v>
      </c>
      <c r="F11" s="23">
        <v>2</v>
      </c>
      <c r="G11" s="16">
        <v>300</v>
      </c>
      <c r="H11" s="16">
        <v>600</v>
      </c>
    </row>
    <row r="12" ht="18.75" customHeight="1" spans="1:8">
      <c r="A12" s="24" t="s">
        <v>58</v>
      </c>
      <c r="B12" s="22" t="s">
        <v>439</v>
      </c>
      <c r="C12" s="22" t="s">
        <v>440</v>
      </c>
      <c r="D12" s="22" t="s">
        <v>379</v>
      </c>
      <c r="E12" s="23" t="s">
        <v>286</v>
      </c>
      <c r="F12" s="23">
        <v>1</v>
      </c>
      <c r="G12" s="16">
        <v>1500</v>
      </c>
      <c r="H12" s="16">
        <v>1500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443</v>
      </c>
    </row>
    <row r="2" ht="45" customHeight="1" spans="1:11">
      <c r="A2" s="3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"单位名称："&amp;"通海县高大乡"</f>
        <v>单位名称：通海县高大乡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241</v>
      </c>
      <c r="B4" s="12" t="s">
        <v>154</v>
      </c>
      <c r="C4" s="12" t="s">
        <v>242</v>
      </c>
      <c r="D4" s="12" t="s">
        <v>155</v>
      </c>
      <c r="E4" s="12" t="s">
        <v>156</v>
      </c>
      <c r="F4" s="12" t="s">
        <v>243</v>
      </c>
      <c r="G4" s="12" t="s">
        <v>158</v>
      </c>
      <c r="H4" s="12" t="s">
        <v>32</v>
      </c>
      <c r="I4" s="12" t="s">
        <v>445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446</v>
      </c>
    </row>
    <row r="2" ht="45" customHeight="1" spans="1:7">
      <c r="A2" s="3" t="s">
        <v>447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"单位名称："&amp;"通海县高大乡"</f>
        <v>单位名称：通海县高大乡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242</v>
      </c>
      <c r="B4" s="6" t="s">
        <v>241</v>
      </c>
      <c r="C4" s="6" t="s">
        <v>154</v>
      </c>
      <c r="D4" s="6" t="s">
        <v>448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58</v>
      </c>
      <c r="B8" s="8" t="s">
        <v>247</v>
      </c>
      <c r="C8" s="9" t="s">
        <v>246</v>
      </c>
      <c r="D8" s="8" t="s">
        <v>449</v>
      </c>
      <c r="E8" s="10">
        <v>90000</v>
      </c>
      <c r="F8" s="10"/>
      <c r="G8" s="10"/>
    </row>
    <row r="9" ht="20.25" customHeight="1" spans="1:7">
      <c r="A9" s="8" t="s">
        <v>58</v>
      </c>
      <c r="B9" s="8" t="s">
        <v>252</v>
      </c>
      <c r="C9" s="9" t="s">
        <v>251</v>
      </c>
      <c r="D9" s="8" t="s">
        <v>449</v>
      </c>
      <c r="E9" s="10">
        <v>1476000</v>
      </c>
      <c r="F9" s="10"/>
      <c r="G9" s="10"/>
    </row>
    <row r="10" ht="20.25" customHeight="1" spans="1:7">
      <c r="A10" s="8" t="s">
        <v>58</v>
      </c>
      <c r="B10" s="8" t="s">
        <v>252</v>
      </c>
      <c r="C10" s="9" t="s">
        <v>254</v>
      </c>
      <c r="D10" s="8" t="s">
        <v>449</v>
      </c>
      <c r="E10" s="10">
        <v>291300</v>
      </c>
      <c r="F10" s="10"/>
      <c r="G10" s="10"/>
    </row>
    <row r="11" ht="20.25" customHeight="1" spans="1:7">
      <c r="A11" s="8" t="s">
        <v>58</v>
      </c>
      <c r="B11" s="8" t="s">
        <v>252</v>
      </c>
      <c r="C11" s="9" t="s">
        <v>256</v>
      </c>
      <c r="D11" s="8" t="s">
        <v>449</v>
      </c>
      <c r="E11" s="10">
        <v>1101600</v>
      </c>
      <c r="F11" s="10"/>
      <c r="G11" s="10"/>
    </row>
    <row r="12" ht="20.25" customHeight="1" spans="1:7">
      <c r="A12" s="8" t="s">
        <v>58</v>
      </c>
      <c r="B12" s="8" t="s">
        <v>252</v>
      </c>
      <c r="C12" s="9" t="s">
        <v>260</v>
      </c>
      <c r="D12" s="8" t="s">
        <v>449</v>
      </c>
      <c r="E12" s="10">
        <v>26208</v>
      </c>
      <c r="F12" s="10"/>
      <c r="G12" s="10"/>
    </row>
    <row r="13" ht="20.25" customHeight="1" spans="1:7">
      <c r="A13" s="11" t="s">
        <v>32</v>
      </c>
      <c r="B13" s="11"/>
      <c r="C13" s="11"/>
      <c r="D13" s="11"/>
      <c r="E13" s="10">
        <v>2985108</v>
      </c>
      <c r="F13" s="10"/>
      <c r="G13" s="10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"单位名称："&amp;"通海县高大乡"</f>
        <v>单位名称：通海县高大乡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14309536.49</v>
      </c>
      <c r="D8" s="16">
        <v>13161786.49</v>
      </c>
      <c r="E8" s="16">
        <v>13161786.49</v>
      </c>
      <c r="F8" s="16"/>
      <c r="G8" s="16"/>
      <c r="H8" s="16"/>
      <c r="I8" s="16">
        <v>1147750</v>
      </c>
      <c r="J8" s="16"/>
      <c r="K8" s="16"/>
      <c r="L8" s="16"/>
      <c r="M8" s="16"/>
      <c r="N8" s="16">
        <v>1147750</v>
      </c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58</v>
      </c>
      <c r="C9" s="16">
        <v>14309536.49</v>
      </c>
      <c r="D9" s="16">
        <v>13161786.49</v>
      </c>
      <c r="E9" s="16">
        <v>13161786.49</v>
      </c>
      <c r="F9" s="16"/>
      <c r="G9" s="16"/>
      <c r="H9" s="16"/>
      <c r="I9" s="16">
        <v>1147750</v>
      </c>
      <c r="J9" s="16"/>
      <c r="K9" s="16"/>
      <c r="L9" s="16"/>
      <c r="M9" s="16"/>
      <c r="N9" s="16">
        <v>1147750</v>
      </c>
      <c r="O9" s="22"/>
      <c r="P9" s="22"/>
      <c r="Q9" s="22"/>
      <c r="R9" s="22"/>
      <c r="S9" s="22"/>
    </row>
    <row r="10" ht="20.25" customHeight="1" spans="1:19">
      <c r="A10" s="45" t="s">
        <v>32</v>
      </c>
      <c r="B10" s="45"/>
      <c r="C10" s="16">
        <v>14309536.49</v>
      </c>
      <c r="D10" s="16">
        <v>13161786.49</v>
      </c>
      <c r="E10" s="16">
        <v>13161786.49</v>
      </c>
      <c r="F10" s="16"/>
      <c r="G10" s="16"/>
      <c r="H10" s="16"/>
      <c r="I10" s="16">
        <v>1147750</v>
      </c>
      <c r="J10" s="16"/>
      <c r="K10" s="16"/>
      <c r="L10" s="16"/>
      <c r="M10" s="16"/>
      <c r="N10" s="16">
        <v>1147750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"单位名称："&amp;"通海县高大乡"</f>
        <v>单位名称：通海县高大乡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61</v>
      </c>
      <c r="B4" s="12" t="s">
        <v>62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63</v>
      </c>
      <c r="J4" s="44" t="s">
        <v>64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65</v>
      </c>
      <c r="F5" s="44" t="s">
        <v>66</v>
      </c>
      <c r="G5" s="12"/>
      <c r="H5" s="44"/>
      <c r="I5" s="12"/>
      <c r="J5" s="44" t="s">
        <v>34</v>
      </c>
      <c r="K5" s="44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73</v>
      </c>
      <c r="B7" s="15" t="s">
        <v>74</v>
      </c>
      <c r="C7" s="16">
        <v>6818241.85</v>
      </c>
      <c r="D7" s="16">
        <v>5750991.85</v>
      </c>
      <c r="E7" s="16">
        <v>5660991.85</v>
      </c>
      <c r="F7" s="16">
        <v>90000</v>
      </c>
      <c r="G7" s="16"/>
      <c r="H7" s="16"/>
      <c r="I7" s="16"/>
      <c r="J7" s="16">
        <v>1067250</v>
      </c>
      <c r="K7" s="16"/>
      <c r="L7" s="16"/>
      <c r="M7" s="16"/>
      <c r="N7" s="16"/>
      <c r="O7" s="16">
        <v>1067250</v>
      </c>
    </row>
    <row r="8" ht="20.25" customHeight="1" spans="1:15">
      <c r="A8" s="61" t="s">
        <v>75</v>
      </c>
      <c r="B8" s="61" t="s">
        <v>76</v>
      </c>
      <c r="C8" s="16">
        <v>5112435.41</v>
      </c>
      <c r="D8" s="16">
        <v>4045185.41</v>
      </c>
      <c r="E8" s="16">
        <v>3955185.41</v>
      </c>
      <c r="F8" s="16">
        <v>90000</v>
      </c>
      <c r="G8" s="16"/>
      <c r="H8" s="16"/>
      <c r="I8" s="16"/>
      <c r="J8" s="16">
        <v>1067250</v>
      </c>
      <c r="K8" s="16"/>
      <c r="L8" s="16"/>
      <c r="M8" s="16"/>
      <c r="N8" s="16"/>
      <c r="O8" s="16">
        <v>1067250</v>
      </c>
    </row>
    <row r="9" ht="20.25" customHeight="1" spans="1:15">
      <c r="A9" s="62" t="s">
        <v>77</v>
      </c>
      <c r="B9" s="62" t="s">
        <v>78</v>
      </c>
      <c r="C9" s="16">
        <v>5112435.41</v>
      </c>
      <c r="D9" s="16">
        <v>4045185.41</v>
      </c>
      <c r="E9" s="16">
        <v>3955185.41</v>
      </c>
      <c r="F9" s="16">
        <v>90000</v>
      </c>
      <c r="G9" s="16"/>
      <c r="H9" s="16"/>
      <c r="I9" s="16"/>
      <c r="J9" s="16">
        <v>1067250</v>
      </c>
      <c r="K9" s="16"/>
      <c r="L9" s="16"/>
      <c r="M9" s="16"/>
      <c r="N9" s="16"/>
      <c r="O9" s="16">
        <v>1067250</v>
      </c>
    </row>
    <row r="10" ht="20.25" customHeight="1" spans="1:15">
      <c r="A10" s="61" t="s">
        <v>79</v>
      </c>
      <c r="B10" s="61" t="s">
        <v>80</v>
      </c>
      <c r="C10" s="16">
        <v>1705806.44</v>
      </c>
      <c r="D10" s="16">
        <v>1705806.44</v>
      </c>
      <c r="E10" s="16">
        <v>1705806.44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81</v>
      </c>
      <c r="B11" s="62" t="s">
        <v>82</v>
      </c>
      <c r="C11" s="16">
        <v>1705806.44</v>
      </c>
      <c r="D11" s="16">
        <v>1705806.44</v>
      </c>
      <c r="E11" s="16">
        <v>1705806.44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83</v>
      </c>
      <c r="B12" s="15" t="s">
        <v>84</v>
      </c>
      <c r="C12" s="16">
        <v>1136942.56</v>
      </c>
      <c r="D12" s="16">
        <v>1136942.56</v>
      </c>
      <c r="E12" s="16">
        <v>1110734.56</v>
      </c>
      <c r="F12" s="16">
        <v>26208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85</v>
      </c>
      <c r="B13" s="61" t="s">
        <v>86</v>
      </c>
      <c r="C13" s="16">
        <v>1110734.56</v>
      </c>
      <c r="D13" s="16">
        <v>1110734.56</v>
      </c>
      <c r="E13" s="16">
        <v>1110734.56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87</v>
      </c>
      <c r="B14" s="62" t="s">
        <v>88</v>
      </c>
      <c r="C14" s="16">
        <v>86400</v>
      </c>
      <c r="D14" s="16">
        <v>86400</v>
      </c>
      <c r="E14" s="16">
        <v>86400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89</v>
      </c>
      <c r="B15" s="62" t="s">
        <v>90</v>
      </c>
      <c r="C15" s="16">
        <v>115200</v>
      </c>
      <c r="D15" s="16">
        <v>115200</v>
      </c>
      <c r="E15" s="16">
        <v>115200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91</v>
      </c>
      <c r="B16" s="62" t="s">
        <v>92</v>
      </c>
      <c r="C16" s="16">
        <v>909134.56</v>
      </c>
      <c r="D16" s="16">
        <v>909134.56</v>
      </c>
      <c r="E16" s="16">
        <v>909134.56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93</v>
      </c>
      <c r="B17" s="61" t="s">
        <v>94</v>
      </c>
      <c r="C17" s="16">
        <v>26208</v>
      </c>
      <c r="D17" s="16">
        <v>26208</v>
      </c>
      <c r="E17" s="16"/>
      <c r="F17" s="16">
        <v>26208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95</v>
      </c>
      <c r="B18" s="62" t="s">
        <v>96</v>
      </c>
      <c r="C18" s="16">
        <v>26208</v>
      </c>
      <c r="D18" s="16">
        <v>26208</v>
      </c>
      <c r="E18" s="16"/>
      <c r="F18" s="16">
        <v>26208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97</v>
      </c>
      <c r="B19" s="15" t="s">
        <v>98</v>
      </c>
      <c r="C19" s="16">
        <v>791209.56</v>
      </c>
      <c r="D19" s="16">
        <v>791209.56</v>
      </c>
      <c r="E19" s="16">
        <v>791209.56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 t="s">
        <v>99</v>
      </c>
      <c r="B20" s="61" t="s">
        <v>100</v>
      </c>
      <c r="C20" s="16">
        <v>791209.56</v>
      </c>
      <c r="D20" s="16">
        <v>791209.56</v>
      </c>
      <c r="E20" s="16">
        <v>791209.56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101</v>
      </c>
      <c r="B21" s="62" t="s">
        <v>102</v>
      </c>
      <c r="C21" s="16">
        <v>208661.59</v>
      </c>
      <c r="D21" s="16">
        <v>208661.59</v>
      </c>
      <c r="E21" s="16">
        <v>208661.59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103</v>
      </c>
      <c r="B22" s="62" t="s">
        <v>104</v>
      </c>
      <c r="C22" s="16">
        <v>262951.97</v>
      </c>
      <c r="D22" s="16">
        <v>262951.97</v>
      </c>
      <c r="E22" s="16">
        <v>262951.97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105</v>
      </c>
      <c r="B23" s="62" t="s">
        <v>106</v>
      </c>
      <c r="C23" s="16">
        <v>274353.05</v>
      </c>
      <c r="D23" s="16">
        <v>274353.05</v>
      </c>
      <c r="E23" s="16">
        <v>274353.05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2" t="s">
        <v>107</v>
      </c>
      <c r="B24" s="62" t="s">
        <v>108</v>
      </c>
      <c r="C24" s="16">
        <v>45242.95</v>
      </c>
      <c r="D24" s="16">
        <v>45242.95</v>
      </c>
      <c r="E24" s="16">
        <v>45242.95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15" t="s">
        <v>109</v>
      </c>
      <c r="B25" s="15" t="s">
        <v>110</v>
      </c>
      <c r="C25" s="16">
        <v>4848170.52</v>
      </c>
      <c r="D25" s="16">
        <v>4767670.52</v>
      </c>
      <c r="E25" s="16">
        <v>1898770.52</v>
      </c>
      <c r="F25" s="16">
        <v>2868900</v>
      </c>
      <c r="G25" s="16"/>
      <c r="H25" s="16"/>
      <c r="I25" s="16"/>
      <c r="J25" s="16">
        <v>80500</v>
      </c>
      <c r="K25" s="16"/>
      <c r="L25" s="16"/>
      <c r="M25" s="16"/>
      <c r="N25" s="16"/>
      <c r="O25" s="16">
        <v>80500</v>
      </c>
    </row>
    <row r="26" ht="20.25" customHeight="1" spans="1:15">
      <c r="A26" s="61" t="s">
        <v>111</v>
      </c>
      <c r="B26" s="61" t="s">
        <v>112</v>
      </c>
      <c r="C26" s="16">
        <v>1979270.52</v>
      </c>
      <c r="D26" s="16">
        <v>1898770.52</v>
      </c>
      <c r="E26" s="16">
        <v>1898770.52</v>
      </c>
      <c r="F26" s="16"/>
      <c r="G26" s="16"/>
      <c r="H26" s="16"/>
      <c r="I26" s="16"/>
      <c r="J26" s="16">
        <v>80500</v>
      </c>
      <c r="K26" s="16"/>
      <c r="L26" s="16"/>
      <c r="M26" s="16"/>
      <c r="N26" s="16"/>
      <c r="O26" s="16">
        <v>80500</v>
      </c>
    </row>
    <row r="27" ht="20.25" customHeight="1" spans="1:15">
      <c r="A27" s="62" t="s">
        <v>113</v>
      </c>
      <c r="B27" s="62" t="s">
        <v>82</v>
      </c>
      <c r="C27" s="16">
        <v>1979270.52</v>
      </c>
      <c r="D27" s="16">
        <v>1898770.52</v>
      </c>
      <c r="E27" s="16">
        <v>1898770.52</v>
      </c>
      <c r="F27" s="16"/>
      <c r="G27" s="16"/>
      <c r="H27" s="16"/>
      <c r="I27" s="16"/>
      <c r="J27" s="16">
        <v>80500</v>
      </c>
      <c r="K27" s="16"/>
      <c r="L27" s="16"/>
      <c r="M27" s="16"/>
      <c r="N27" s="16"/>
      <c r="O27" s="16">
        <v>80500</v>
      </c>
    </row>
    <row r="28" ht="20.25" customHeight="1" spans="1:15">
      <c r="A28" s="61" t="s">
        <v>114</v>
      </c>
      <c r="B28" s="61" t="s">
        <v>115</v>
      </c>
      <c r="C28" s="16">
        <v>2868900</v>
      </c>
      <c r="D28" s="16">
        <v>2868900</v>
      </c>
      <c r="E28" s="16"/>
      <c r="F28" s="16">
        <v>2868900</v>
      </c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62" t="s">
        <v>116</v>
      </c>
      <c r="B29" s="62" t="s">
        <v>117</v>
      </c>
      <c r="C29" s="16">
        <v>2868900</v>
      </c>
      <c r="D29" s="16">
        <v>2868900</v>
      </c>
      <c r="E29" s="16"/>
      <c r="F29" s="16">
        <v>2868900</v>
      </c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15" t="s">
        <v>118</v>
      </c>
      <c r="B30" s="15" t="s">
        <v>119</v>
      </c>
      <c r="C30" s="16">
        <v>714972</v>
      </c>
      <c r="D30" s="16">
        <v>714972</v>
      </c>
      <c r="E30" s="16">
        <v>714972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1" t="s">
        <v>120</v>
      </c>
      <c r="B31" s="61" t="s">
        <v>121</v>
      </c>
      <c r="C31" s="16">
        <v>714972</v>
      </c>
      <c r="D31" s="16">
        <v>714972</v>
      </c>
      <c r="E31" s="16">
        <v>714972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62" t="s">
        <v>122</v>
      </c>
      <c r="B32" s="62" t="s">
        <v>123</v>
      </c>
      <c r="C32" s="16">
        <v>714972</v>
      </c>
      <c r="D32" s="16">
        <v>714972</v>
      </c>
      <c r="E32" s="16">
        <v>714972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45" t="s">
        <v>124</v>
      </c>
      <c r="B33" s="45"/>
      <c r="C33" s="16">
        <v>14309536.49</v>
      </c>
      <c r="D33" s="16">
        <v>13161786.49</v>
      </c>
      <c r="E33" s="16">
        <v>10176678.49</v>
      </c>
      <c r="F33" s="16">
        <v>2985108</v>
      </c>
      <c r="G33" s="16"/>
      <c r="H33" s="16"/>
      <c r="I33" s="16"/>
      <c r="J33" s="16">
        <v>1147750</v>
      </c>
      <c r="K33" s="16"/>
      <c r="L33" s="16"/>
      <c r="M33" s="16"/>
      <c r="N33" s="16"/>
      <c r="O33" s="16">
        <v>1147750</v>
      </c>
    </row>
  </sheetData>
  <mergeCells count="11">
    <mergeCell ref="A2:O2"/>
    <mergeCell ref="A3:I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125</v>
      </c>
    </row>
    <row r="2" ht="45" customHeight="1" spans="1:4">
      <c r="A2" s="3" t="s">
        <v>126</v>
      </c>
      <c r="B2" s="3"/>
      <c r="C2" s="3"/>
      <c r="D2" s="3"/>
    </row>
    <row r="3" ht="18.75" customHeight="1" spans="1:4">
      <c r="A3" s="4" t="str">
        <f>"单位名称："&amp;"通海县高大乡"</f>
        <v>单位名称：通海县高大乡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128</v>
      </c>
      <c r="B7" s="16">
        <v>13161786.49</v>
      </c>
      <c r="C7" s="14" t="s">
        <v>129</v>
      </c>
      <c r="D7" s="16">
        <v>13161786.49</v>
      </c>
    </row>
    <row r="8" ht="22.5" customHeight="1" spans="1:4">
      <c r="A8" s="14" t="s">
        <v>130</v>
      </c>
      <c r="B8" s="16">
        <v>13161786.49</v>
      </c>
      <c r="C8" s="14" t="str">
        <f>"（"&amp;"一"&amp;"）"&amp;"一般公共服务支出"</f>
        <v>（一）一般公共服务支出</v>
      </c>
      <c r="D8" s="16">
        <v>5750991.85</v>
      </c>
    </row>
    <row r="9" ht="22.5" customHeight="1" spans="1:4">
      <c r="A9" s="14" t="s">
        <v>131</v>
      </c>
      <c r="B9" s="16"/>
      <c r="C9" s="14" t="str">
        <f>"（"&amp;"二"&amp;"）"&amp;"社会保障和就业支出"</f>
        <v>（二）社会保障和就业支出</v>
      </c>
      <c r="D9" s="16">
        <v>1136942.56</v>
      </c>
    </row>
    <row r="10" ht="22.5" customHeight="1" spans="1:4">
      <c r="A10" s="14" t="s">
        <v>132</v>
      </c>
      <c r="B10" s="16"/>
      <c r="C10" s="14" t="str">
        <f>"（"&amp;"三"&amp;"）"&amp;"卫生健康支出"</f>
        <v>（三）卫生健康支出</v>
      </c>
      <c r="D10" s="16">
        <v>791209.56</v>
      </c>
    </row>
    <row r="11" ht="22.5" customHeight="1" spans="1:4">
      <c r="A11" s="14" t="s">
        <v>133</v>
      </c>
      <c r="B11" s="16"/>
      <c r="C11" s="14" t="str">
        <f>"（"&amp;"四"&amp;"）"&amp;"农林水支出"</f>
        <v>（四）农林水支出</v>
      </c>
      <c r="D11" s="16">
        <v>4767670.52</v>
      </c>
    </row>
    <row r="12" ht="22.5" customHeight="1" spans="1:4">
      <c r="A12" s="14" t="s">
        <v>130</v>
      </c>
      <c r="B12" s="16"/>
      <c r="C12" s="14" t="str">
        <f>"（"&amp;"五"&amp;"）"&amp;"住房保障支出"</f>
        <v>（五）住房保障支出</v>
      </c>
      <c r="D12" s="16">
        <v>714972</v>
      </c>
    </row>
    <row r="13" ht="22.5" customHeight="1" spans="1:4">
      <c r="A13" s="14" t="s">
        <v>131</v>
      </c>
      <c r="B13" s="16"/>
      <c r="C13" s="14"/>
      <c r="D13" s="16"/>
    </row>
    <row r="14" ht="22.5" customHeight="1" spans="1:4">
      <c r="A14" s="14" t="s">
        <v>132</v>
      </c>
      <c r="B14" s="16"/>
      <c r="C14" s="14"/>
      <c r="D14" s="16"/>
    </row>
    <row r="15" ht="22.5" customHeight="1" spans="1:4">
      <c r="A15" s="64"/>
      <c r="B15" s="16"/>
      <c r="C15" s="14" t="s">
        <v>134</v>
      </c>
      <c r="D15" s="16"/>
    </row>
    <row r="16" ht="22.5" customHeight="1" spans="1:4">
      <c r="A16" s="65" t="s">
        <v>135</v>
      </c>
      <c r="B16" s="66">
        <v>13161786.49</v>
      </c>
      <c r="C16" s="67" t="s">
        <v>136</v>
      </c>
      <c r="D16" s="66">
        <v>13161786.49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137</v>
      </c>
    </row>
    <row r="2" ht="37.5" customHeight="1" spans="1:7">
      <c r="A2" s="3" t="s">
        <v>138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"单位名称："&amp;"通海县高大乡"</f>
        <v>单位名称：通海县高大乡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139</v>
      </c>
      <c r="B4" s="12" t="s">
        <v>62</v>
      </c>
      <c r="C4" s="44" t="s">
        <v>32</v>
      </c>
      <c r="D4" s="44" t="s">
        <v>65</v>
      </c>
      <c r="E4" s="44"/>
      <c r="F4" s="44"/>
      <c r="G4" s="12" t="s">
        <v>66</v>
      </c>
    </row>
    <row r="5" ht="18.75" customHeight="1" spans="1:7">
      <c r="A5" s="12" t="s">
        <v>61</v>
      </c>
      <c r="B5" s="12" t="s">
        <v>62</v>
      </c>
      <c r="C5" s="44"/>
      <c r="D5" s="44" t="s">
        <v>34</v>
      </c>
      <c r="E5" s="44" t="s">
        <v>140</v>
      </c>
      <c r="F5" s="44" t="s">
        <v>141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73</v>
      </c>
      <c r="B7" s="15" t="s">
        <v>74</v>
      </c>
      <c r="C7" s="16">
        <v>5750991.85</v>
      </c>
      <c r="D7" s="16">
        <v>5660991.85</v>
      </c>
      <c r="E7" s="16">
        <v>4989787.85</v>
      </c>
      <c r="F7" s="16">
        <v>671204</v>
      </c>
      <c r="G7" s="16">
        <v>90000</v>
      </c>
    </row>
    <row r="8" ht="20.25" customHeight="1" spans="1:7">
      <c r="A8" s="61" t="s">
        <v>75</v>
      </c>
      <c r="B8" s="61" t="s">
        <v>76</v>
      </c>
      <c r="C8" s="16">
        <v>4045185.41</v>
      </c>
      <c r="D8" s="16">
        <v>3955185.41</v>
      </c>
      <c r="E8" s="16">
        <v>3310581.41</v>
      </c>
      <c r="F8" s="16">
        <v>644604</v>
      </c>
      <c r="G8" s="16">
        <v>90000</v>
      </c>
    </row>
    <row r="9" ht="20.25" customHeight="1" spans="1:7">
      <c r="A9" s="62" t="s">
        <v>77</v>
      </c>
      <c r="B9" s="62" t="s">
        <v>78</v>
      </c>
      <c r="C9" s="16">
        <v>4045185.41</v>
      </c>
      <c r="D9" s="16">
        <v>3955185.41</v>
      </c>
      <c r="E9" s="16">
        <v>3310581.41</v>
      </c>
      <c r="F9" s="16">
        <v>644604</v>
      </c>
      <c r="G9" s="16">
        <v>90000</v>
      </c>
    </row>
    <row r="10" ht="20.25" customHeight="1" spans="1:7">
      <c r="A10" s="61" t="s">
        <v>79</v>
      </c>
      <c r="B10" s="61" t="s">
        <v>80</v>
      </c>
      <c r="C10" s="16">
        <v>1705806.44</v>
      </c>
      <c r="D10" s="16">
        <v>1705806.44</v>
      </c>
      <c r="E10" s="16">
        <v>1679206.44</v>
      </c>
      <c r="F10" s="16">
        <v>26600</v>
      </c>
      <c r="G10" s="16"/>
    </row>
    <row r="11" ht="20.25" customHeight="1" spans="1:7">
      <c r="A11" s="62" t="s">
        <v>81</v>
      </c>
      <c r="B11" s="62" t="s">
        <v>82</v>
      </c>
      <c r="C11" s="16">
        <v>1705806.44</v>
      </c>
      <c r="D11" s="16">
        <v>1705806.44</v>
      </c>
      <c r="E11" s="16">
        <v>1679206.44</v>
      </c>
      <c r="F11" s="16">
        <v>26600</v>
      </c>
      <c r="G11" s="16"/>
    </row>
    <row r="12" ht="20.25" customHeight="1" spans="1:7">
      <c r="A12" s="15" t="s">
        <v>83</v>
      </c>
      <c r="B12" s="15" t="s">
        <v>84</v>
      </c>
      <c r="C12" s="16">
        <v>1136942.56</v>
      </c>
      <c r="D12" s="16">
        <v>1110734.56</v>
      </c>
      <c r="E12" s="16">
        <v>1110734.56</v>
      </c>
      <c r="F12" s="16"/>
      <c r="G12" s="16">
        <v>26208</v>
      </c>
    </row>
    <row r="13" ht="20.25" customHeight="1" spans="1:7">
      <c r="A13" s="61" t="s">
        <v>85</v>
      </c>
      <c r="B13" s="61" t="s">
        <v>86</v>
      </c>
      <c r="C13" s="16">
        <v>1110734.56</v>
      </c>
      <c r="D13" s="16">
        <v>1110734.56</v>
      </c>
      <c r="E13" s="16">
        <v>1110734.56</v>
      </c>
      <c r="F13" s="16"/>
      <c r="G13" s="16"/>
    </row>
    <row r="14" ht="20.25" customHeight="1" spans="1:7">
      <c r="A14" s="62" t="s">
        <v>87</v>
      </c>
      <c r="B14" s="62" t="s">
        <v>88</v>
      </c>
      <c r="C14" s="16">
        <v>86400</v>
      </c>
      <c r="D14" s="16">
        <v>86400</v>
      </c>
      <c r="E14" s="16">
        <v>86400</v>
      </c>
      <c r="F14" s="16"/>
      <c r="G14" s="16"/>
    </row>
    <row r="15" ht="20.25" customHeight="1" spans="1:7">
      <c r="A15" s="62" t="s">
        <v>89</v>
      </c>
      <c r="B15" s="62" t="s">
        <v>90</v>
      </c>
      <c r="C15" s="16">
        <v>115200</v>
      </c>
      <c r="D15" s="16">
        <v>115200</v>
      </c>
      <c r="E15" s="16">
        <v>115200</v>
      </c>
      <c r="F15" s="16"/>
      <c r="G15" s="16"/>
    </row>
    <row r="16" ht="20.25" customHeight="1" spans="1:7">
      <c r="A16" s="62" t="s">
        <v>91</v>
      </c>
      <c r="B16" s="62" t="s">
        <v>92</v>
      </c>
      <c r="C16" s="16">
        <v>909134.56</v>
      </c>
      <c r="D16" s="16">
        <v>909134.56</v>
      </c>
      <c r="E16" s="16">
        <v>909134.56</v>
      </c>
      <c r="F16" s="16"/>
      <c r="G16" s="16"/>
    </row>
    <row r="17" ht="20.25" customHeight="1" spans="1:7">
      <c r="A17" s="61" t="s">
        <v>93</v>
      </c>
      <c r="B17" s="61" t="s">
        <v>94</v>
      </c>
      <c r="C17" s="16">
        <v>26208</v>
      </c>
      <c r="D17" s="16"/>
      <c r="E17" s="16"/>
      <c r="F17" s="16"/>
      <c r="G17" s="16">
        <v>26208</v>
      </c>
    </row>
    <row r="18" ht="20.25" customHeight="1" spans="1:7">
      <c r="A18" s="62" t="s">
        <v>95</v>
      </c>
      <c r="B18" s="62" t="s">
        <v>96</v>
      </c>
      <c r="C18" s="16">
        <v>26208</v>
      </c>
      <c r="D18" s="16"/>
      <c r="E18" s="16"/>
      <c r="F18" s="16"/>
      <c r="G18" s="16">
        <v>26208</v>
      </c>
    </row>
    <row r="19" ht="20.25" customHeight="1" spans="1:7">
      <c r="A19" s="15" t="s">
        <v>97</v>
      </c>
      <c r="B19" s="15" t="s">
        <v>98</v>
      </c>
      <c r="C19" s="16">
        <v>791209.56</v>
      </c>
      <c r="D19" s="16">
        <v>791209.56</v>
      </c>
      <c r="E19" s="16">
        <v>791209.56</v>
      </c>
      <c r="F19" s="16"/>
      <c r="G19" s="16"/>
    </row>
    <row r="20" ht="20.25" customHeight="1" spans="1:7">
      <c r="A20" s="61" t="s">
        <v>99</v>
      </c>
      <c r="B20" s="61" t="s">
        <v>100</v>
      </c>
      <c r="C20" s="16">
        <v>791209.56</v>
      </c>
      <c r="D20" s="16">
        <v>791209.56</v>
      </c>
      <c r="E20" s="16">
        <v>791209.56</v>
      </c>
      <c r="F20" s="16"/>
      <c r="G20" s="16"/>
    </row>
    <row r="21" ht="20.25" customHeight="1" spans="1:7">
      <c r="A21" s="62" t="s">
        <v>101</v>
      </c>
      <c r="B21" s="62" t="s">
        <v>102</v>
      </c>
      <c r="C21" s="16">
        <v>208661.59</v>
      </c>
      <c r="D21" s="16">
        <v>208661.59</v>
      </c>
      <c r="E21" s="16">
        <v>208661.59</v>
      </c>
      <c r="F21" s="16"/>
      <c r="G21" s="16"/>
    </row>
    <row r="22" ht="20.25" customHeight="1" spans="1:7">
      <c r="A22" s="62" t="s">
        <v>103</v>
      </c>
      <c r="B22" s="62" t="s">
        <v>104</v>
      </c>
      <c r="C22" s="16">
        <v>262951.97</v>
      </c>
      <c r="D22" s="16">
        <v>262951.97</v>
      </c>
      <c r="E22" s="16">
        <v>262951.97</v>
      </c>
      <c r="F22" s="16"/>
      <c r="G22" s="16"/>
    </row>
    <row r="23" ht="20.25" customHeight="1" spans="1:7">
      <c r="A23" s="62" t="s">
        <v>105</v>
      </c>
      <c r="B23" s="62" t="s">
        <v>106</v>
      </c>
      <c r="C23" s="16">
        <v>274353.05</v>
      </c>
      <c r="D23" s="16">
        <v>274353.05</v>
      </c>
      <c r="E23" s="16">
        <v>274353.05</v>
      </c>
      <c r="F23" s="16"/>
      <c r="G23" s="16"/>
    </row>
    <row r="24" ht="20.25" customHeight="1" spans="1:7">
      <c r="A24" s="62" t="s">
        <v>107</v>
      </c>
      <c r="B24" s="62" t="s">
        <v>108</v>
      </c>
      <c r="C24" s="16">
        <v>45242.95</v>
      </c>
      <c r="D24" s="16">
        <v>45242.95</v>
      </c>
      <c r="E24" s="16">
        <v>45242.95</v>
      </c>
      <c r="F24" s="16"/>
      <c r="G24" s="16"/>
    </row>
    <row r="25" ht="20.25" customHeight="1" spans="1:7">
      <c r="A25" s="15" t="s">
        <v>109</v>
      </c>
      <c r="B25" s="15" t="s">
        <v>110</v>
      </c>
      <c r="C25" s="16">
        <v>4767670.52</v>
      </c>
      <c r="D25" s="16">
        <v>1898770.52</v>
      </c>
      <c r="E25" s="16">
        <v>1872170.52</v>
      </c>
      <c r="F25" s="16">
        <v>26600</v>
      </c>
      <c r="G25" s="16">
        <v>2868900</v>
      </c>
    </row>
    <row r="26" ht="20.25" customHeight="1" spans="1:7">
      <c r="A26" s="61" t="s">
        <v>111</v>
      </c>
      <c r="B26" s="61" t="s">
        <v>112</v>
      </c>
      <c r="C26" s="16">
        <v>1898770.52</v>
      </c>
      <c r="D26" s="16">
        <v>1898770.52</v>
      </c>
      <c r="E26" s="16">
        <v>1872170.52</v>
      </c>
      <c r="F26" s="16">
        <v>26600</v>
      </c>
      <c r="G26" s="16"/>
    </row>
    <row r="27" ht="20.25" customHeight="1" spans="1:7">
      <c r="A27" s="62" t="s">
        <v>113</v>
      </c>
      <c r="B27" s="62" t="s">
        <v>82</v>
      </c>
      <c r="C27" s="16">
        <v>1898770.52</v>
      </c>
      <c r="D27" s="16">
        <v>1898770.52</v>
      </c>
      <c r="E27" s="16">
        <v>1872170.52</v>
      </c>
      <c r="F27" s="16">
        <v>26600</v>
      </c>
      <c r="G27" s="16"/>
    </row>
    <row r="28" ht="20.25" customHeight="1" spans="1:7">
      <c r="A28" s="61" t="s">
        <v>114</v>
      </c>
      <c r="B28" s="61" t="s">
        <v>115</v>
      </c>
      <c r="C28" s="16">
        <v>2868900</v>
      </c>
      <c r="D28" s="16"/>
      <c r="E28" s="16"/>
      <c r="F28" s="16"/>
      <c r="G28" s="16">
        <v>2868900</v>
      </c>
    </row>
    <row r="29" ht="20.25" customHeight="1" spans="1:7">
      <c r="A29" s="62" t="s">
        <v>116</v>
      </c>
      <c r="B29" s="62" t="s">
        <v>117</v>
      </c>
      <c r="C29" s="16">
        <v>2868900</v>
      </c>
      <c r="D29" s="16"/>
      <c r="E29" s="16"/>
      <c r="F29" s="16"/>
      <c r="G29" s="16">
        <v>2868900</v>
      </c>
    </row>
    <row r="30" ht="20.25" customHeight="1" spans="1:7">
      <c r="A30" s="15" t="s">
        <v>118</v>
      </c>
      <c r="B30" s="15" t="s">
        <v>119</v>
      </c>
      <c r="C30" s="16">
        <v>714972</v>
      </c>
      <c r="D30" s="16">
        <v>714972</v>
      </c>
      <c r="E30" s="16">
        <v>714972</v>
      </c>
      <c r="F30" s="16"/>
      <c r="G30" s="16"/>
    </row>
    <row r="31" ht="20.25" customHeight="1" spans="1:7">
      <c r="A31" s="61" t="s">
        <v>120</v>
      </c>
      <c r="B31" s="61" t="s">
        <v>121</v>
      </c>
      <c r="C31" s="16">
        <v>714972</v>
      </c>
      <c r="D31" s="16">
        <v>714972</v>
      </c>
      <c r="E31" s="16">
        <v>714972</v>
      </c>
      <c r="F31" s="16"/>
      <c r="G31" s="16"/>
    </row>
    <row r="32" ht="20.25" customHeight="1" spans="1:7">
      <c r="A32" s="62" t="s">
        <v>122</v>
      </c>
      <c r="B32" s="62" t="s">
        <v>123</v>
      </c>
      <c r="C32" s="16">
        <v>714972</v>
      </c>
      <c r="D32" s="16">
        <v>714972</v>
      </c>
      <c r="E32" s="16">
        <v>714972</v>
      </c>
      <c r="F32" s="16"/>
      <c r="G32" s="16"/>
    </row>
    <row r="33" ht="20.25" customHeight="1" spans="1:7">
      <c r="A33" s="45" t="s">
        <v>124</v>
      </c>
      <c r="B33" s="45"/>
      <c r="C33" s="46">
        <v>13161786.49</v>
      </c>
      <c r="D33" s="46">
        <v>10176678.49</v>
      </c>
      <c r="E33" s="46">
        <v>9478874.49</v>
      </c>
      <c r="F33" s="46">
        <v>697804</v>
      </c>
      <c r="G33" s="46">
        <v>2985108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142</v>
      </c>
    </row>
    <row r="2" ht="41.25" customHeight="1" spans="1:6">
      <c r="A2" s="57" t="s">
        <v>143</v>
      </c>
      <c r="B2" s="57"/>
      <c r="C2" s="57"/>
      <c r="D2" s="57"/>
      <c r="E2" s="57"/>
      <c r="F2" s="57"/>
    </row>
    <row r="3" ht="18.75" customHeight="1" spans="1:6">
      <c r="A3" s="4" t="str">
        <f>"单位名称："&amp;"通海县高大乡"</f>
        <v>单位名称：通海县高大乡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144</v>
      </c>
      <c r="B4" s="44" t="s">
        <v>145</v>
      </c>
      <c r="C4" s="44" t="s">
        <v>146</v>
      </c>
      <c r="D4" s="44"/>
      <c r="E4" s="44"/>
      <c r="F4" s="44" t="s">
        <v>147</v>
      </c>
    </row>
    <row r="5" ht="18.75" customHeight="1" spans="1:6">
      <c r="A5" s="12"/>
      <c r="B5" s="44"/>
      <c r="C5" s="44" t="s">
        <v>34</v>
      </c>
      <c r="D5" s="44" t="s">
        <v>148</v>
      </c>
      <c r="E5" s="44" t="s">
        <v>149</v>
      </c>
      <c r="F5" s="44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138800</v>
      </c>
      <c r="B7" s="16"/>
      <c r="C7" s="16">
        <v>134000</v>
      </c>
      <c r="D7" s="16">
        <v>90000</v>
      </c>
      <c r="E7" s="16">
        <v>44000</v>
      </c>
      <c r="F7" s="16">
        <v>4800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5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150</v>
      </c>
    </row>
    <row r="2" ht="45" customHeight="1" spans="1:23">
      <c r="A2" s="3" t="s">
        <v>151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"单位名称："&amp;"通海县高大乡"</f>
        <v>单位名称：通海县高大乡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152</v>
      </c>
      <c r="B4" s="51" t="s">
        <v>153</v>
      </c>
      <c r="C4" s="51" t="s">
        <v>154</v>
      </c>
      <c r="D4" s="51" t="s">
        <v>155</v>
      </c>
      <c r="E4" s="51" t="s">
        <v>156</v>
      </c>
      <c r="F4" s="51" t="s">
        <v>157</v>
      </c>
      <c r="G4" s="51" t="s">
        <v>158</v>
      </c>
      <c r="H4" s="52" t="s">
        <v>32</v>
      </c>
      <c r="I4" s="52" t="s">
        <v>159</v>
      </c>
      <c r="J4" s="51"/>
      <c r="K4" s="51"/>
      <c r="L4" s="51"/>
      <c r="M4" s="51"/>
      <c r="N4" s="51" t="s">
        <v>160</v>
      </c>
      <c r="O4" s="51"/>
      <c r="P4" s="51"/>
      <c r="Q4" s="51" t="s">
        <v>38</v>
      </c>
      <c r="R4" s="51" t="s">
        <v>64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161</v>
      </c>
      <c r="I5" s="52" t="s">
        <v>162</v>
      </c>
      <c r="J5" s="51" t="s">
        <v>36</v>
      </c>
      <c r="K5" s="51" t="s">
        <v>37</v>
      </c>
      <c r="L5" s="51"/>
      <c r="M5" s="51"/>
      <c r="N5" s="51" t="s">
        <v>160</v>
      </c>
      <c r="O5" s="51" t="s">
        <v>36</v>
      </c>
      <c r="P5" s="51" t="s">
        <v>37</v>
      </c>
      <c r="Q5" s="51" t="s">
        <v>38</v>
      </c>
      <c r="R5" s="51" t="s">
        <v>64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163</v>
      </c>
      <c r="J6" s="51" t="s">
        <v>164</v>
      </c>
      <c r="K6" s="51" t="s">
        <v>165</v>
      </c>
      <c r="L6" s="51" t="s">
        <v>166</v>
      </c>
      <c r="M6" s="51" t="s">
        <v>167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10176678.49</v>
      </c>
      <c r="I9" s="16">
        <v>10176678.49</v>
      </c>
      <c r="J9" s="16"/>
      <c r="K9" s="16"/>
      <c r="L9" s="16">
        <v>10176678.49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58</v>
      </c>
      <c r="B10" s="8" t="s">
        <v>168</v>
      </c>
      <c r="C10" s="9" t="s">
        <v>169</v>
      </c>
      <c r="D10" s="8" t="s">
        <v>77</v>
      </c>
      <c r="E10" s="8" t="s">
        <v>78</v>
      </c>
      <c r="F10" s="8" t="s">
        <v>170</v>
      </c>
      <c r="G10" s="8" t="s">
        <v>171</v>
      </c>
      <c r="H10" s="16">
        <v>1027668</v>
      </c>
      <c r="I10" s="16">
        <v>1027668</v>
      </c>
      <c r="J10" s="16"/>
      <c r="K10" s="16"/>
      <c r="L10" s="16">
        <v>1027668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58</v>
      </c>
      <c r="B11" s="8" t="s">
        <v>168</v>
      </c>
      <c r="C11" s="9" t="s">
        <v>169</v>
      </c>
      <c r="D11" s="8" t="s">
        <v>77</v>
      </c>
      <c r="E11" s="8" t="s">
        <v>78</v>
      </c>
      <c r="F11" s="8" t="s">
        <v>172</v>
      </c>
      <c r="G11" s="8" t="s">
        <v>173</v>
      </c>
      <c r="H11" s="16">
        <v>150000</v>
      </c>
      <c r="I11" s="16">
        <v>150000</v>
      </c>
      <c r="J11" s="16"/>
      <c r="K11" s="16"/>
      <c r="L11" s="16">
        <v>150000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58</v>
      </c>
      <c r="B12" s="8" t="s">
        <v>168</v>
      </c>
      <c r="C12" s="9" t="s">
        <v>169</v>
      </c>
      <c r="D12" s="8" t="s">
        <v>77</v>
      </c>
      <c r="E12" s="8" t="s">
        <v>78</v>
      </c>
      <c r="F12" s="8" t="s">
        <v>172</v>
      </c>
      <c r="G12" s="8" t="s">
        <v>173</v>
      </c>
      <c r="H12" s="16">
        <v>1413672</v>
      </c>
      <c r="I12" s="16">
        <v>1413672</v>
      </c>
      <c r="J12" s="16"/>
      <c r="K12" s="16"/>
      <c r="L12" s="16">
        <v>1413672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58</v>
      </c>
      <c r="B13" s="8" t="s">
        <v>168</v>
      </c>
      <c r="C13" s="9" t="s">
        <v>169</v>
      </c>
      <c r="D13" s="8" t="s">
        <v>77</v>
      </c>
      <c r="E13" s="8" t="s">
        <v>78</v>
      </c>
      <c r="F13" s="8" t="s">
        <v>174</v>
      </c>
      <c r="G13" s="8" t="s">
        <v>175</v>
      </c>
      <c r="H13" s="16">
        <v>85639</v>
      </c>
      <c r="I13" s="16">
        <v>85639</v>
      </c>
      <c r="J13" s="16"/>
      <c r="K13" s="16"/>
      <c r="L13" s="16">
        <v>85639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58</v>
      </c>
      <c r="B14" s="8" t="s">
        <v>176</v>
      </c>
      <c r="C14" s="9" t="s">
        <v>177</v>
      </c>
      <c r="D14" s="8" t="s">
        <v>77</v>
      </c>
      <c r="E14" s="8" t="s">
        <v>78</v>
      </c>
      <c r="F14" s="8" t="s">
        <v>178</v>
      </c>
      <c r="G14" s="8" t="s">
        <v>179</v>
      </c>
      <c r="H14" s="16">
        <v>1020.41</v>
      </c>
      <c r="I14" s="16">
        <v>1020.41</v>
      </c>
      <c r="J14" s="16"/>
      <c r="K14" s="16"/>
      <c r="L14" s="16">
        <v>1020.41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58</v>
      </c>
      <c r="B15" s="8" t="s">
        <v>176</v>
      </c>
      <c r="C15" s="9" t="s">
        <v>177</v>
      </c>
      <c r="D15" s="8" t="s">
        <v>81</v>
      </c>
      <c r="E15" s="8" t="s">
        <v>82</v>
      </c>
      <c r="F15" s="8" t="s">
        <v>178</v>
      </c>
      <c r="G15" s="8" t="s">
        <v>179</v>
      </c>
      <c r="H15" s="16">
        <v>14962.44</v>
      </c>
      <c r="I15" s="16">
        <v>14962.44</v>
      </c>
      <c r="J15" s="16"/>
      <c r="K15" s="16"/>
      <c r="L15" s="16">
        <v>14962.44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58</v>
      </c>
      <c r="B16" s="8" t="s">
        <v>176</v>
      </c>
      <c r="C16" s="9" t="s">
        <v>177</v>
      </c>
      <c r="D16" s="8" t="s">
        <v>91</v>
      </c>
      <c r="E16" s="8" t="s">
        <v>92</v>
      </c>
      <c r="F16" s="8" t="s">
        <v>180</v>
      </c>
      <c r="G16" s="8" t="s">
        <v>181</v>
      </c>
      <c r="H16" s="16">
        <v>909134.56</v>
      </c>
      <c r="I16" s="16">
        <v>909134.56</v>
      </c>
      <c r="J16" s="16"/>
      <c r="K16" s="16"/>
      <c r="L16" s="16">
        <v>909134.56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58</v>
      </c>
      <c r="B17" s="8" t="s">
        <v>176</v>
      </c>
      <c r="C17" s="9" t="s">
        <v>177</v>
      </c>
      <c r="D17" s="8" t="s">
        <v>101</v>
      </c>
      <c r="E17" s="8" t="s">
        <v>102</v>
      </c>
      <c r="F17" s="8" t="s">
        <v>182</v>
      </c>
      <c r="G17" s="8" t="s">
        <v>183</v>
      </c>
      <c r="H17" s="16">
        <v>208661.59</v>
      </c>
      <c r="I17" s="16">
        <v>208661.59</v>
      </c>
      <c r="J17" s="16"/>
      <c r="K17" s="16"/>
      <c r="L17" s="16">
        <v>208661.59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58</v>
      </c>
      <c r="B18" s="8" t="s">
        <v>176</v>
      </c>
      <c r="C18" s="9" t="s">
        <v>177</v>
      </c>
      <c r="D18" s="8" t="s">
        <v>103</v>
      </c>
      <c r="E18" s="8" t="s">
        <v>104</v>
      </c>
      <c r="F18" s="8" t="s">
        <v>182</v>
      </c>
      <c r="G18" s="8" t="s">
        <v>183</v>
      </c>
      <c r="H18" s="16">
        <v>262951.97</v>
      </c>
      <c r="I18" s="16">
        <v>262951.97</v>
      </c>
      <c r="J18" s="16"/>
      <c r="K18" s="16"/>
      <c r="L18" s="16">
        <v>262951.97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58</v>
      </c>
      <c r="B19" s="8" t="s">
        <v>176</v>
      </c>
      <c r="C19" s="9" t="s">
        <v>177</v>
      </c>
      <c r="D19" s="8" t="s">
        <v>105</v>
      </c>
      <c r="E19" s="8" t="s">
        <v>106</v>
      </c>
      <c r="F19" s="8" t="s">
        <v>184</v>
      </c>
      <c r="G19" s="8" t="s">
        <v>185</v>
      </c>
      <c r="H19" s="16">
        <v>227851.85</v>
      </c>
      <c r="I19" s="16">
        <v>227851.85</v>
      </c>
      <c r="J19" s="16"/>
      <c r="K19" s="16"/>
      <c r="L19" s="16">
        <v>227851.85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58</v>
      </c>
      <c r="B20" s="8" t="s">
        <v>176</v>
      </c>
      <c r="C20" s="9" t="s">
        <v>177</v>
      </c>
      <c r="D20" s="8" t="s">
        <v>105</v>
      </c>
      <c r="E20" s="8" t="s">
        <v>106</v>
      </c>
      <c r="F20" s="8" t="s">
        <v>184</v>
      </c>
      <c r="G20" s="8" t="s">
        <v>185</v>
      </c>
      <c r="H20" s="16">
        <v>46501.2</v>
      </c>
      <c r="I20" s="16">
        <v>46501.2</v>
      </c>
      <c r="J20" s="16"/>
      <c r="K20" s="16"/>
      <c r="L20" s="16">
        <v>46501.2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58</v>
      </c>
      <c r="B21" s="8" t="s">
        <v>176</v>
      </c>
      <c r="C21" s="9" t="s">
        <v>177</v>
      </c>
      <c r="D21" s="8" t="s">
        <v>107</v>
      </c>
      <c r="E21" s="8" t="s">
        <v>108</v>
      </c>
      <c r="F21" s="8" t="s">
        <v>178</v>
      </c>
      <c r="G21" s="8" t="s">
        <v>179</v>
      </c>
      <c r="H21" s="16">
        <v>4942</v>
      </c>
      <c r="I21" s="16">
        <v>4942</v>
      </c>
      <c r="J21" s="16"/>
      <c r="K21" s="16"/>
      <c r="L21" s="16">
        <v>4942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58</v>
      </c>
      <c r="B22" s="8" t="s">
        <v>176</v>
      </c>
      <c r="C22" s="9" t="s">
        <v>177</v>
      </c>
      <c r="D22" s="8" t="s">
        <v>107</v>
      </c>
      <c r="E22" s="8" t="s">
        <v>108</v>
      </c>
      <c r="F22" s="8" t="s">
        <v>178</v>
      </c>
      <c r="G22" s="8" t="s">
        <v>179</v>
      </c>
      <c r="H22" s="16">
        <v>8825</v>
      </c>
      <c r="I22" s="16">
        <v>8825</v>
      </c>
      <c r="J22" s="16"/>
      <c r="K22" s="16"/>
      <c r="L22" s="16">
        <v>8825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58</v>
      </c>
      <c r="B23" s="8" t="s">
        <v>176</v>
      </c>
      <c r="C23" s="9" t="s">
        <v>177</v>
      </c>
      <c r="D23" s="8" t="s">
        <v>107</v>
      </c>
      <c r="E23" s="8" t="s">
        <v>108</v>
      </c>
      <c r="F23" s="8" t="s">
        <v>178</v>
      </c>
      <c r="G23" s="8" t="s">
        <v>179</v>
      </c>
      <c r="H23" s="16">
        <v>9884</v>
      </c>
      <c r="I23" s="16">
        <v>9884</v>
      </c>
      <c r="J23" s="16"/>
      <c r="K23" s="16"/>
      <c r="L23" s="16">
        <v>9884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58</v>
      </c>
      <c r="B24" s="8" t="s">
        <v>176</v>
      </c>
      <c r="C24" s="9" t="s">
        <v>177</v>
      </c>
      <c r="D24" s="8" t="s">
        <v>107</v>
      </c>
      <c r="E24" s="8" t="s">
        <v>108</v>
      </c>
      <c r="F24" s="8" t="s">
        <v>178</v>
      </c>
      <c r="G24" s="8" t="s">
        <v>179</v>
      </c>
      <c r="H24" s="16">
        <v>21591.95</v>
      </c>
      <c r="I24" s="16">
        <v>21591.95</v>
      </c>
      <c r="J24" s="16"/>
      <c r="K24" s="16"/>
      <c r="L24" s="16">
        <v>21591.95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58</v>
      </c>
      <c r="B25" s="8" t="s">
        <v>176</v>
      </c>
      <c r="C25" s="9" t="s">
        <v>177</v>
      </c>
      <c r="D25" s="8" t="s">
        <v>113</v>
      </c>
      <c r="E25" s="8" t="s">
        <v>82</v>
      </c>
      <c r="F25" s="8" t="s">
        <v>178</v>
      </c>
      <c r="G25" s="8" t="s">
        <v>179</v>
      </c>
      <c r="H25" s="16">
        <v>16718.52</v>
      </c>
      <c r="I25" s="16">
        <v>16718.52</v>
      </c>
      <c r="J25" s="16"/>
      <c r="K25" s="16"/>
      <c r="L25" s="16">
        <v>16718.52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58</v>
      </c>
      <c r="B26" s="8" t="s">
        <v>186</v>
      </c>
      <c r="C26" s="9" t="s">
        <v>123</v>
      </c>
      <c r="D26" s="8" t="s">
        <v>122</v>
      </c>
      <c r="E26" s="8" t="s">
        <v>123</v>
      </c>
      <c r="F26" s="8" t="s">
        <v>187</v>
      </c>
      <c r="G26" s="8" t="s">
        <v>123</v>
      </c>
      <c r="H26" s="16">
        <v>714972</v>
      </c>
      <c r="I26" s="16">
        <v>714972</v>
      </c>
      <c r="J26" s="16"/>
      <c r="K26" s="16"/>
      <c r="L26" s="16">
        <v>714972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58</v>
      </c>
      <c r="B27" s="8" t="s">
        <v>188</v>
      </c>
      <c r="C27" s="9" t="s">
        <v>189</v>
      </c>
      <c r="D27" s="8" t="s">
        <v>87</v>
      </c>
      <c r="E27" s="8" t="s">
        <v>88</v>
      </c>
      <c r="F27" s="8" t="s">
        <v>190</v>
      </c>
      <c r="G27" s="8" t="s">
        <v>191</v>
      </c>
      <c r="H27" s="16">
        <v>86400</v>
      </c>
      <c r="I27" s="16">
        <v>86400</v>
      </c>
      <c r="J27" s="16"/>
      <c r="K27" s="16"/>
      <c r="L27" s="16">
        <v>86400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58</v>
      </c>
      <c r="B28" s="8" t="s">
        <v>188</v>
      </c>
      <c r="C28" s="9" t="s">
        <v>189</v>
      </c>
      <c r="D28" s="8" t="s">
        <v>89</v>
      </c>
      <c r="E28" s="8" t="s">
        <v>90</v>
      </c>
      <c r="F28" s="8" t="s">
        <v>190</v>
      </c>
      <c r="G28" s="8" t="s">
        <v>191</v>
      </c>
      <c r="H28" s="16">
        <v>115200</v>
      </c>
      <c r="I28" s="16">
        <v>115200</v>
      </c>
      <c r="J28" s="16"/>
      <c r="K28" s="16"/>
      <c r="L28" s="16">
        <v>115200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58</v>
      </c>
      <c r="B29" s="8" t="s">
        <v>192</v>
      </c>
      <c r="C29" s="9" t="s">
        <v>193</v>
      </c>
      <c r="D29" s="8" t="s">
        <v>77</v>
      </c>
      <c r="E29" s="8" t="s">
        <v>78</v>
      </c>
      <c r="F29" s="8" t="s">
        <v>194</v>
      </c>
      <c r="G29" s="8" t="s">
        <v>195</v>
      </c>
      <c r="H29" s="16">
        <v>229200</v>
      </c>
      <c r="I29" s="16">
        <v>229200</v>
      </c>
      <c r="J29" s="16"/>
      <c r="K29" s="16"/>
      <c r="L29" s="16">
        <v>229200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58</v>
      </c>
      <c r="B30" s="8" t="s">
        <v>196</v>
      </c>
      <c r="C30" s="9" t="s">
        <v>197</v>
      </c>
      <c r="D30" s="8" t="s">
        <v>77</v>
      </c>
      <c r="E30" s="8" t="s">
        <v>78</v>
      </c>
      <c r="F30" s="8" t="s">
        <v>198</v>
      </c>
      <c r="G30" s="8" t="s">
        <v>197</v>
      </c>
      <c r="H30" s="16">
        <v>15000</v>
      </c>
      <c r="I30" s="16">
        <v>15000</v>
      </c>
      <c r="J30" s="16"/>
      <c r="K30" s="16"/>
      <c r="L30" s="16">
        <v>15000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58</v>
      </c>
      <c r="B31" s="8" t="s">
        <v>196</v>
      </c>
      <c r="C31" s="9" t="s">
        <v>197</v>
      </c>
      <c r="D31" s="8" t="s">
        <v>81</v>
      </c>
      <c r="E31" s="8" t="s">
        <v>82</v>
      </c>
      <c r="F31" s="8" t="s">
        <v>198</v>
      </c>
      <c r="G31" s="8" t="s">
        <v>197</v>
      </c>
      <c r="H31" s="16">
        <v>8400</v>
      </c>
      <c r="I31" s="16">
        <v>8400</v>
      </c>
      <c r="J31" s="16"/>
      <c r="K31" s="16"/>
      <c r="L31" s="16">
        <v>8400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58</v>
      </c>
      <c r="B32" s="8" t="s">
        <v>196</v>
      </c>
      <c r="C32" s="9" t="s">
        <v>197</v>
      </c>
      <c r="D32" s="8" t="s">
        <v>113</v>
      </c>
      <c r="E32" s="8" t="s">
        <v>82</v>
      </c>
      <c r="F32" s="8" t="s">
        <v>198</v>
      </c>
      <c r="G32" s="8" t="s">
        <v>197</v>
      </c>
      <c r="H32" s="16">
        <v>8400</v>
      </c>
      <c r="I32" s="16">
        <v>8400</v>
      </c>
      <c r="J32" s="16"/>
      <c r="K32" s="16"/>
      <c r="L32" s="16">
        <v>8400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58</v>
      </c>
      <c r="B33" s="8" t="s">
        <v>199</v>
      </c>
      <c r="C33" s="9" t="s">
        <v>200</v>
      </c>
      <c r="D33" s="8" t="s">
        <v>77</v>
      </c>
      <c r="E33" s="8" t="s">
        <v>78</v>
      </c>
      <c r="F33" s="8" t="s">
        <v>201</v>
      </c>
      <c r="G33" s="8" t="s">
        <v>202</v>
      </c>
      <c r="H33" s="16">
        <v>219104</v>
      </c>
      <c r="I33" s="16">
        <v>219104</v>
      </c>
      <c r="J33" s="16"/>
      <c r="K33" s="16"/>
      <c r="L33" s="16">
        <v>219104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58</v>
      </c>
      <c r="B34" s="8" t="s">
        <v>199</v>
      </c>
      <c r="C34" s="9" t="s">
        <v>200</v>
      </c>
      <c r="D34" s="8" t="s">
        <v>77</v>
      </c>
      <c r="E34" s="8" t="s">
        <v>78</v>
      </c>
      <c r="F34" s="8" t="s">
        <v>203</v>
      </c>
      <c r="G34" s="8" t="s">
        <v>204</v>
      </c>
      <c r="H34" s="16">
        <v>10000</v>
      </c>
      <c r="I34" s="16">
        <v>10000</v>
      </c>
      <c r="J34" s="16"/>
      <c r="K34" s="16"/>
      <c r="L34" s="16">
        <v>10000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58</v>
      </c>
      <c r="B35" s="8" t="s">
        <v>199</v>
      </c>
      <c r="C35" s="9" t="s">
        <v>200</v>
      </c>
      <c r="D35" s="8" t="s">
        <v>77</v>
      </c>
      <c r="E35" s="8" t="s">
        <v>78</v>
      </c>
      <c r="F35" s="8" t="s">
        <v>205</v>
      </c>
      <c r="G35" s="8" t="s">
        <v>206</v>
      </c>
      <c r="H35" s="16">
        <v>25000</v>
      </c>
      <c r="I35" s="16">
        <v>25000</v>
      </c>
      <c r="J35" s="16"/>
      <c r="K35" s="16"/>
      <c r="L35" s="16">
        <v>25000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3" t="s">
        <v>58</v>
      </c>
      <c r="B36" s="8" t="s">
        <v>199</v>
      </c>
      <c r="C36" s="9" t="s">
        <v>200</v>
      </c>
      <c r="D36" s="8" t="s">
        <v>77</v>
      </c>
      <c r="E36" s="8" t="s">
        <v>78</v>
      </c>
      <c r="F36" s="8" t="s">
        <v>207</v>
      </c>
      <c r="G36" s="8" t="s">
        <v>208</v>
      </c>
      <c r="H36" s="16">
        <v>10000</v>
      </c>
      <c r="I36" s="16">
        <v>10000</v>
      </c>
      <c r="J36" s="16"/>
      <c r="K36" s="16"/>
      <c r="L36" s="16">
        <v>10000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3" t="s">
        <v>58</v>
      </c>
      <c r="B37" s="8" t="s">
        <v>199</v>
      </c>
      <c r="C37" s="9" t="s">
        <v>200</v>
      </c>
      <c r="D37" s="8" t="s">
        <v>77</v>
      </c>
      <c r="E37" s="8" t="s">
        <v>78</v>
      </c>
      <c r="F37" s="8" t="s">
        <v>209</v>
      </c>
      <c r="G37" s="8" t="s">
        <v>210</v>
      </c>
      <c r="H37" s="16">
        <v>5000</v>
      </c>
      <c r="I37" s="16">
        <v>5000</v>
      </c>
      <c r="J37" s="16"/>
      <c r="K37" s="16"/>
      <c r="L37" s="16">
        <v>5000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3" t="s">
        <v>58</v>
      </c>
      <c r="B38" s="8" t="s">
        <v>211</v>
      </c>
      <c r="C38" s="9" t="s">
        <v>212</v>
      </c>
      <c r="D38" s="8" t="s">
        <v>81</v>
      </c>
      <c r="E38" s="8" t="s">
        <v>82</v>
      </c>
      <c r="F38" s="8" t="s">
        <v>170</v>
      </c>
      <c r="G38" s="8" t="s">
        <v>171</v>
      </c>
      <c r="H38" s="16">
        <v>568644</v>
      </c>
      <c r="I38" s="16">
        <v>568644</v>
      </c>
      <c r="J38" s="16"/>
      <c r="K38" s="16"/>
      <c r="L38" s="16">
        <v>568644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3" t="s">
        <v>58</v>
      </c>
      <c r="B39" s="8" t="s">
        <v>211</v>
      </c>
      <c r="C39" s="9" t="s">
        <v>212</v>
      </c>
      <c r="D39" s="8" t="s">
        <v>81</v>
      </c>
      <c r="E39" s="8" t="s">
        <v>82</v>
      </c>
      <c r="F39" s="8" t="s">
        <v>172</v>
      </c>
      <c r="G39" s="8" t="s">
        <v>173</v>
      </c>
      <c r="H39" s="16">
        <v>84000</v>
      </c>
      <c r="I39" s="16">
        <v>84000</v>
      </c>
      <c r="J39" s="16"/>
      <c r="K39" s="16"/>
      <c r="L39" s="16">
        <v>84000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3" t="s">
        <v>58</v>
      </c>
      <c r="B40" s="8" t="s">
        <v>211</v>
      </c>
      <c r="C40" s="9" t="s">
        <v>212</v>
      </c>
      <c r="D40" s="8" t="s">
        <v>81</v>
      </c>
      <c r="E40" s="8" t="s">
        <v>82</v>
      </c>
      <c r="F40" s="8" t="s">
        <v>172</v>
      </c>
      <c r="G40" s="8" t="s">
        <v>173</v>
      </c>
      <c r="H40" s="16">
        <v>39540</v>
      </c>
      <c r="I40" s="16">
        <v>39540</v>
      </c>
      <c r="J40" s="16"/>
      <c r="K40" s="16"/>
      <c r="L40" s="16">
        <v>39540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3" t="s">
        <v>58</v>
      </c>
      <c r="B41" s="8" t="s">
        <v>211</v>
      </c>
      <c r="C41" s="9" t="s">
        <v>212</v>
      </c>
      <c r="D41" s="8" t="s">
        <v>81</v>
      </c>
      <c r="E41" s="8" t="s">
        <v>82</v>
      </c>
      <c r="F41" s="8" t="s">
        <v>213</v>
      </c>
      <c r="G41" s="8" t="s">
        <v>214</v>
      </c>
      <c r="H41" s="16">
        <v>216060</v>
      </c>
      <c r="I41" s="16">
        <v>216060</v>
      </c>
      <c r="J41" s="16"/>
      <c r="K41" s="16"/>
      <c r="L41" s="16">
        <v>216060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3" t="s">
        <v>58</v>
      </c>
      <c r="B42" s="8" t="s">
        <v>211</v>
      </c>
      <c r="C42" s="9" t="s">
        <v>212</v>
      </c>
      <c r="D42" s="8" t="s">
        <v>81</v>
      </c>
      <c r="E42" s="8" t="s">
        <v>82</v>
      </c>
      <c r="F42" s="8" t="s">
        <v>213</v>
      </c>
      <c r="G42" s="8" t="s">
        <v>214</v>
      </c>
      <c r="H42" s="16">
        <v>420000</v>
      </c>
      <c r="I42" s="16">
        <v>420000</v>
      </c>
      <c r="J42" s="16"/>
      <c r="K42" s="16"/>
      <c r="L42" s="16">
        <v>420000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3" t="s">
        <v>58</v>
      </c>
      <c r="B43" s="8" t="s">
        <v>211</v>
      </c>
      <c r="C43" s="9" t="s">
        <v>212</v>
      </c>
      <c r="D43" s="8" t="s">
        <v>113</v>
      </c>
      <c r="E43" s="8" t="s">
        <v>82</v>
      </c>
      <c r="F43" s="8" t="s">
        <v>170</v>
      </c>
      <c r="G43" s="8" t="s">
        <v>171</v>
      </c>
      <c r="H43" s="16">
        <v>730872</v>
      </c>
      <c r="I43" s="16">
        <v>730872</v>
      </c>
      <c r="J43" s="16"/>
      <c r="K43" s="16"/>
      <c r="L43" s="16">
        <v>730872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3" t="s">
        <v>58</v>
      </c>
      <c r="B44" s="8" t="s">
        <v>211</v>
      </c>
      <c r="C44" s="9" t="s">
        <v>212</v>
      </c>
      <c r="D44" s="8" t="s">
        <v>113</v>
      </c>
      <c r="E44" s="8" t="s">
        <v>82</v>
      </c>
      <c r="F44" s="8" t="s">
        <v>172</v>
      </c>
      <c r="G44" s="8" t="s">
        <v>173</v>
      </c>
      <c r="H44" s="16">
        <v>60240</v>
      </c>
      <c r="I44" s="16">
        <v>60240</v>
      </c>
      <c r="J44" s="16"/>
      <c r="K44" s="16"/>
      <c r="L44" s="16">
        <v>60240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3" t="s">
        <v>58</v>
      </c>
      <c r="B45" s="8" t="s">
        <v>211</v>
      </c>
      <c r="C45" s="9" t="s">
        <v>212</v>
      </c>
      <c r="D45" s="8" t="s">
        <v>113</v>
      </c>
      <c r="E45" s="8" t="s">
        <v>82</v>
      </c>
      <c r="F45" s="8" t="s">
        <v>172</v>
      </c>
      <c r="G45" s="8" t="s">
        <v>173</v>
      </c>
      <c r="H45" s="16">
        <v>84000</v>
      </c>
      <c r="I45" s="16">
        <v>84000</v>
      </c>
      <c r="J45" s="16"/>
      <c r="K45" s="16"/>
      <c r="L45" s="16">
        <v>84000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3" t="s">
        <v>58</v>
      </c>
      <c r="B46" s="8" t="s">
        <v>211</v>
      </c>
      <c r="C46" s="9" t="s">
        <v>212</v>
      </c>
      <c r="D46" s="8" t="s">
        <v>113</v>
      </c>
      <c r="E46" s="8" t="s">
        <v>82</v>
      </c>
      <c r="F46" s="8" t="s">
        <v>213</v>
      </c>
      <c r="G46" s="8" t="s">
        <v>214</v>
      </c>
      <c r="H46" s="16">
        <v>224340</v>
      </c>
      <c r="I46" s="16">
        <v>224340</v>
      </c>
      <c r="J46" s="16"/>
      <c r="K46" s="16"/>
      <c r="L46" s="16">
        <v>224340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3" t="s">
        <v>58</v>
      </c>
      <c r="B47" s="8" t="s">
        <v>211</v>
      </c>
      <c r="C47" s="9" t="s">
        <v>212</v>
      </c>
      <c r="D47" s="8" t="s">
        <v>113</v>
      </c>
      <c r="E47" s="8" t="s">
        <v>82</v>
      </c>
      <c r="F47" s="8" t="s">
        <v>213</v>
      </c>
      <c r="G47" s="8" t="s">
        <v>214</v>
      </c>
      <c r="H47" s="16">
        <v>420000</v>
      </c>
      <c r="I47" s="16">
        <v>420000</v>
      </c>
      <c r="J47" s="16"/>
      <c r="K47" s="16"/>
      <c r="L47" s="16">
        <v>420000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3" t="s">
        <v>58</v>
      </c>
      <c r="B48" s="8" t="s">
        <v>215</v>
      </c>
      <c r="C48" s="9" t="s">
        <v>216</v>
      </c>
      <c r="D48" s="8" t="s">
        <v>77</v>
      </c>
      <c r="E48" s="8" t="s">
        <v>78</v>
      </c>
      <c r="F48" s="8" t="s">
        <v>217</v>
      </c>
      <c r="G48" s="8" t="s">
        <v>218</v>
      </c>
      <c r="H48" s="16">
        <v>44000</v>
      </c>
      <c r="I48" s="16">
        <v>44000</v>
      </c>
      <c r="J48" s="16"/>
      <c r="K48" s="16"/>
      <c r="L48" s="16">
        <v>44000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3" t="s">
        <v>58</v>
      </c>
      <c r="B49" s="8" t="s">
        <v>219</v>
      </c>
      <c r="C49" s="9" t="s">
        <v>147</v>
      </c>
      <c r="D49" s="8" t="s">
        <v>77</v>
      </c>
      <c r="E49" s="8" t="s">
        <v>78</v>
      </c>
      <c r="F49" s="8" t="s">
        <v>220</v>
      </c>
      <c r="G49" s="8" t="s">
        <v>147</v>
      </c>
      <c r="H49" s="16">
        <v>4800</v>
      </c>
      <c r="I49" s="16">
        <v>4800</v>
      </c>
      <c r="J49" s="16"/>
      <c r="K49" s="16"/>
      <c r="L49" s="16">
        <v>4800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3" t="s">
        <v>58</v>
      </c>
      <c r="B50" s="8" t="s">
        <v>221</v>
      </c>
      <c r="C50" s="9" t="s">
        <v>222</v>
      </c>
      <c r="D50" s="8" t="s">
        <v>77</v>
      </c>
      <c r="E50" s="8" t="s">
        <v>78</v>
      </c>
      <c r="F50" s="8" t="s">
        <v>223</v>
      </c>
      <c r="G50" s="8" t="s">
        <v>224</v>
      </c>
      <c r="H50" s="16">
        <v>150000</v>
      </c>
      <c r="I50" s="16">
        <v>150000</v>
      </c>
      <c r="J50" s="16"/>
      <c r="K50" s="16"/>
      <c r="L50" s="16">
        <v>150000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3" t="s">
        <v>58</v>
      </c>
      <c r="B51" s="8" t="s">
        <v>221</v>
      </c>
      <c r="C51" s="9" t="s">
        <v>222</v>
      </c>
      <c r="D51" s="8" t="s">
        <v>81</v>
      </c>
      <c r="E51" s="8" t="s">
        <v>82</v>
      </c>
      <c r="F51" s="8" t="s">
        <v>223</v>
      </c>
      <c r="G51" s="8" t="s">
        <v>224</v>
      </c>
      <c r="H51" s="16">
        <v>84000</v>
      </c>
      <c r="I51" s="16">
        <v>84000</v>
      </c>
      <c r="J51" s="16"/>
      <c r="K51" s="16"/>
      <c r="L51" s="16">
        <v>84000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3" t="s">
        <v>58</v>
      </c>
      <c r="B52" s="8" t="s">
        <v>221</v>
      </c>
      <c r="C52" s="9" t="s">
        <v>222</v>
      </c>
      <c r="D52" s="8" t="s">
        <v>113</v>
      </c>
      <c r="E52" s="8" t="s">
        <v>82</v>
      </c>
      <c r="F52" s="8" t="s">
        <v>223</v>
      </c>
      <c r="G52" s="8" t="s">
        <v>224</v>
      </c>
      <c r="H52" s="16">
        <v>84000</v>
      </c>
      <c r="I52" s="16">
        <v>84000</v>
      </c>
      <c r="J52" s="16"/>
      <c r="K52" s="16"/>
      <c r="L52" s="16">
        <v>84000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3" t="s">
        <v>58</v>
      </c>
      <c r="B53" s="8" t="s">
        <v>225</v>
      </c>
      <c r="C53" s="9" t="s">
        <v>226</v>
      </c>
      <c r="D53" s="8" t="s">
        <v>77</v>
      </c>
      <c r="E53" s="8" t="s">
        <v>78</v>
      </c>
      <c r="F53" s="8" t="s">
        <v>174</v>
      </c>
      <c r="G53" s="8" t="s">
        <v>175</v>
      </c>
      <c r="H53" s="16">
        <v>137750</v>
      </c>
      <c r="I53" s="16">
        <v>137750</v>
      </c>
      <c r="J53" s="16"/>
      <c r="K53" s="16"/>
      <c r="L53" s="16">
        <v>137750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3" t="s">
        <v>58</v>
      </c>
      <c r="B54" s="8" t="s">
        <v>225</v>
      </c>
      <c r="C54" s="9" t="s">
        <v>226</v>
      </c>
      <c r="D54" s="8" t="s">
        <v>77</v>
      </c>
      <c r="E54" s="8" t="s">
        <v>78</v>
      </c>
      <c r="F54" s="8" t="s">
        <v>174</v>
      </c>
      <c r="G54" s="8" t="s">
        <v>175</v>
      </c>
      <c r="H54" s="16">
        <v>263736</v>
      </c>
      <c r="I54" s="16">
        <v>263736</v>
      </c>
      <c r="J54" s="16"/>
      <c r="K54" s="16"/>
      <c r="L54" s="16">
        <v>263736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53" t="s">
        <v>58</v>
      </c>
      <c r="B55" s="8" t="s">
        <v>227</v>
      </c>
      <c r="C55" s="9" t="s">
        <v>228</v>
      </c>
      <c r="D55" s="8" t="s">
        <v>77</v>
      </c>
      <c r="E55" s="8" t="s">
        <v>78</v>
      </c>
      <c r="F55" s="8" t="s">
        <v>229</v>
      </c>
      <c r="G55" s="8" t="s">
        <v>230</v>
      </c>
      <c r="H55" s="16">
        <v>32500</v>
      </c>
      <c r="I55" s="16">
        <v>32500</v>
      </c>
      <c r="J55" s="16"/>
      <c r="K55" s="16"/>
      <c r="L55" s="16">
        <v>32500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53" t="s">
        <v>58</v>
      </c>
      <c r="B56" s="8" t="s">
        <v>227</v>
      </c>
      <c r="C56" s="9" t="s">
        <v>228</v>
      </c>
      <c r="D56" s="8" t="s">
        <v>81</v>
      </c>
      <c r="E56" s="8" t="s">
        <v>82</v>
      </c>
      <c r="F56" s="8" t="s">
        <v>229</v>
      </c>
      <c r="G56" s="8" t="s">
        <v>230</v>
      </c>
      <c r="H56" s="16">
        <v>18200</v>
      </c>
      <c r="I56" s="16">
        <v>18200</v>
      </c>
      <c r="J56" s="16"/>
      <c r="K56" s="16"/>
      <c r="L56" s="16">
        <v>18200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53" t="s">
        <v>58</v>
      </c>
      <c r="B57" s="8" t="s">
        <v>227</v>
      </c>
      <c r="C57" s="9" t="s">
        <v>228</v>
      </c>
      <c r="D57" s="8" t="s">
        <v>113</v>
      </c>
      <c r="E57" s="8" t="s">
        <v>82</v>
      </c>
      <c r="F57" s="8" t="s">
        <v>229</v>
      </c>
      <c r="G57" s="8" t="s">
        <v>230</v>
      </c>
      <c r="H57" s="16">
        <v>18200</v>
      </c>
      <c r="I57" s="16">
        <v>18200</v>
      </c>
      <c r="J57" s="16"/>
      <c r="K57" s="16"/>
      <c r="L57" s="16">
        <v>18200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53" t="s">
        <v>58</v>
      </c>
      <c r="B58" s="8" t="s">
        <v>231</v>
      </c>
      <c r="C58" s="9" t="s">
        <v>232</v>
      </c>
      <c r="D58" s="8" t="s">
        <v>77</v>
      </c>
      <c r="E58" s="8" t="s">
        <v>78</v>
      </c>
      <c r="F58" s="8" t="s">
        <v>223</v>
      </c>
      <c r="G58" s="8" t="s">
        <v>224</v>
      </c>
      <c r="H58" s="16">
        <v>27000</v>
      </c>
      <c r="I58" s="16">
        <v>27000</v>
      </c>
      <c r="J58" s="16"/>
      <c r="K58" s="16"/>
      <c r="L58" s="16">
        <v>27000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53" t="s">
        <v>58</v>
      </c>
      <c r="B59" s="8" t="s">
        <v>233</v>
      </c>
      <c r="C59" s="9" t="s">
        <v>234</v>
      </c>
      <c r="D59" s="8" t="s">
        <v>77</v>
      </c>
      <c r="E59" s="8" t="s">
        <v>78</v>
      </c>
      <c r="F59" s="8" t="s">
        <v>201</v>
      </c>
      <c r="G59" s="8" t="s">
        <v>202</v>
      </c>
      <c r="H59" s="16">
        <v>50000</v>
      </c>
      <c r="I59" s="16">
        <v>50000</v>
      </c>
      <c r="J59" s="16"/>
      <c r="K59" s="16"/>
      <c r="L59" s="16">
        <v>50000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53" t="s">
        <v>58</v>
      </c>
      <c r="B60" s="8" t="s">
        <v>235</v>
      </c>
      <c r="C60" s="9" t="s">
        <v>236</v>
      </c>
      <c r="D60" s="8" t="s">
        <v>77</v>
      </c>
      <c r="E60" s="8" t="s">
        <v>78</v>
      </c>
      <c r="F60" s="8" t="s">
        <v>223</v>
      </c>
      <c r="G60" s="8" t="s">
        <v>224</v>
      </c>
      <c r="H60" s="16">
        <v>54096</v>
      </c>
      <c r="I60" s="16">
        <v>54096</v>
      </c>
      <c r="J60" s="16"/>
      <c r="K60" s="16"/>
      <c r="L60" s="16">
        <v>54096</v>
      </c>
      <c r="M60" s="16"/>
      <c r="N60" s="16"/>
      <c r="O60" s="16"/>
      <c r="P60" s="22"/>
      <c r="Q60" s="16"/>
      <c r="R60" s="16"/>
      <c r="S60" s="16"/>
      <c r="T60" s="16"/>
      <c r="U60" s="16"/>
      <c r="V60" s="16"/>
      <c r="W60" s="16"/>
    </row>
    <row r="61" ht="18.75" customHeight="1" spans="1:23">
      <c r="A61" s="53" t="s">
        <v>58</v>
      </c>
      <c r="B61" s="8" t="s">
        <v>237</v>
      </c>
      <c r="C61" s="9" t="s">
        <v>238</v>
      </c>
      <c r="D61" s="8" t="s">
        <v>81</v>
      </c>
      <c r="E61" s="8" t="s">
        <v>82</v>
      </c>
      <c r="F61" s="8" t="s">
        <v>213</v>
      </c>
      <c r="G61" s="8" t="s">
        <v>214</v>
      </c>
      <c r="H61" s="16">
        <v>184800</v>
      </c>
      <c r="I61" s="16">
        <v>184800</v>
      </c>
      <c r="J61" s="16"/>
      <c r="K61" s="16"/>
      <c r="L61" s="16">
        <v>184800</v>
      </c>
      <c r="M61" s="16"/>
      <c r="N61" s="16"/>
      <c r="O61" s="16"/>
      <c r="P61" s="22"/>
      <c r="Q61" s="16"/>
      <c r="R61" s="16"/>
      <c r="S61" s="16"/>
      <c r="T61" s="16"/>
      <c r="U61" s="16"/>
      <c r="V61" s="16"/>
      <c r="W61" s="16"/>
    </row>
    <row r="62" ht="18.75" customHeight="1" spans="1:23">
      <c r="A62" s="53" t="s">
        <v>58</v>
      </c>
      <c r="B62" s="8" t="s">
        <v>237</v>
      </c>
      <c r="C62" s="9" t="s">
        <v>238</v>
      </c>
      <c r="D62" s="8" t="s">
        <v>81</v>
      </c>
      <c r="E62" s="8" t="s">
        <v>82</v>
      </c>
      <c r="F62" s="8" t="s">
        <v>213</v>
      </c>
      <c r="G62" s="8" t="s">
        <v>214</v>
      </c>
      <c r="H62" s="16">
        <v>67200</v>
      </c>
      <c r="I62" s="16">
        <v>67200</v>
      </c>
      <c r="J62" s="16"/>
      <c r="K62" s="16"/>
      <c r="L62" s="16">
        <v>67200</v>
      </c>
      <c r="M62" s="16"/>
      <c r="N62" s="16"/>
      <c r="O62" s="16"/>
      <c r="P62" s="22"/>
      <c r="Q62" s="16"/>
      <c r="R62" s="16"/>
      <c r="S62" s="16"/>
      <c r="T62" s="16"/>
      <c r="U62" s="16"/>
      <c r="V62" s="16"/>
      <c r="W62" s="16"/>
    </row>
    <row r="63" ht="18.75" customHeight="1" spans="1:23">
      <c r="A63" s="53" t="s">
        <v>58</v>
      </c>
      <c r="B63" s="8" t="s">
        <v>237</v>
      </c>
      <c r="C63" s="9" t="s">
        <v>238</v>
      </c>
      <c r="D63" s="8" t="s">
        <v>113</v>
      </c>
      <c r="E63" s="8" t="s">
        <v>82</v>
      </c>
      <c r="F63" s="8" t="s">
        <v>213</v>
      </c>
      <c r="G63" s="8" t="s">
        <v>214</v>
      </c>
      <c r="H63" s="16">
        <v>184800</v>
      </c>
      <c r="I63" s="16">
        <v>184800</v>
      </c>
      <c r="J63" s="16"/>
      <c r="K63" s="16"/>
      <c r="L63" s="16">
        <v>184800</v>
      </c>
      <c r="M63" s="16"/>
      <c r="N63" s="16"/>
      <c r="O63" s="16"/>
      <c r="P63" s="22"/>
      <c r="Q63" s="16"/>
      <c r="R63" s="16"/>
      <c r="S63" s="16"/>
      <c r="T63" s="16"/>
      <c r="U63" s="16"/>
      <c r="V63" s="16"/>
      <c r="W63" s="16"/>
    </row>
    <row r="64" ht="18.75" customHeight="1" spans="1:23">
      <c r="A64" s="53" t="s">
        <v>58</v>
      </c>
      <c r="B64" s="8" t="s">
        <v>237</v>
      </c>
      <c r="C64" s="9" t="s">
        <v>238</v>
      </c>
      <c r="D64" s="8" t="s">
        <v>113</v>
      </c>
      <c r="E64" s="8" t="s">
        <v>82</v>
      </c>
      <c r="F64" s="8" t="s">
        <v>213</v>
      </c>
      <c r="G64" s="8" t="s">
        <v>214</v>
      </c>
      <c r="H64" s="16">
        <v>67200</v>
      </c>
      <c r="I64" s="16">
        <v>67200</v>
      </c>
      <c r="J64" s="16"/>
      <c r="K64" s="16"/>
      <c r="L64" s="16">
        <v>67200</v>
      </c>
      <c r="M64" s="16"/>
      <c r="N64" s="16"/>
      <c r="O64" s="16"/>
      <c r="P64" s="22"/>
      <c r="Q64" s="16"/>
      <c r="R64" s="16"/>
      <c r="S64" s="16"/>
      <c r="T64" s="16"/>
      <c r="U64" s="16"/>
      <c r="V64" s="16"/>
      <c r="W64" s="16"/>
    </row>
    <row r="65" ht="18.75" customHeight="1" spans="1:23">
      <c r="A65" s="11" t="s">
        <v>32</v>
      </c>
      <c r="B65" s="11"/>
      <c r="C65" s="11"/>
      <c r="D65" s="11"/>
      <c r="E65" s="11"/>
      <c r="F65" s="11"/>
      <c r="G65" s="11"/>
      <c r="H65" s="16">
        <v>10176678.49</v>
      </c>
      <c r="I65" s="16">
        <v>10176678.49</v>
      </c>
      <c r="J65" s="16"/>
      <c r="K65" s="16"/>
      <c r="L65" s="16">
        <v>10176678.49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</sheetData>
  <mergeCells count="30">
    <mergeCell ref="A2:W2"/>
    <mergeCell ref="A3:G3"/>
    <mergeCell ref="I4:W4"/>
    <mergeCell ref="I5:M5"/>
    <mergeCell ref="N5:P5"/>
    <mergeCell ref="R5:W5"/>
    <mergeCell ref="A65:G6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239</v>
      </c>
    </row>
    <row r="2" ht="45" customHeight="1" spans="1:23">
      <c r="A2" s="3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"单位名称："&amp;"通海县高大乡"</f>
        <v>单位名称：通海县高大乡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241</v>
      </c>
      <c r="B4" s="12" t="s">
        <v>153</v>
      </c>
      <c r="C4" s="12" t="s">
        <v>154</v>
      </c>
      <c r="D4" s="12" t="s">
        <v>242</v>
      </c>
      <c r="E4" s="12" t="s">
        <v>155</v>
      </c>
      <c r="F4" s="12" t="s">
        <v>156</v>
      </c>
      <c r="G4" s="12" t="s">
        <v>243</v>
      </c>
      <c r="H4" s="12" t="s">
        <v>158</v>
      </c>
      <c r="I4" s="44" t="s">
        <v>32</v>
      </c>
      <c r="J4" s="44" t="s">
        <v>244</v>
      </c>
      <c r="K4" s="12"/>
      <c r="L4" s="12"/>
      <c r="M4" s="12"/>
      <c r="N4" s="12" t="s">
        <v>160</v>
      </c>
      <c r="O4" s="12"/>
      <c r="P4" s="12"/>
      <c r="Q4" s="12" t="s">
        <v>38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161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245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246</v>
      </c>
      <c r="D9" s="8"/>
      <c r="E9" s="8"/>
      <c r="F9" s="8"/>
      <c r="G9" s="8"/>
      <c r="H9" s="8"/>
      <c r="I9" s="10">
        <v>90000</v>
      </c>
      <c r="J9" s="10">
        <v>90000</v>
      </c>
      <c r="K9" s="10">
        <v>90000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247</v>
      </c>
      <c r="B10" s="8" t="s">
        <v>248</v>
      </c>
      <c r="C10" s="9" t="s">
        <v>246</v>
      </c>
      <c r="D10" s="8" t="s">
        <v>58</v>
      </c>
      <c r="E10" s="8" t="s">
        <v>77</v>
      </c>
      <c r="F10" s="8" t="s">
        <v>78</v>
      </c>
      <c r="G10" s="8" t="s">
        <v>249</v>
      </c>
      <c r="H10" s="8" t="s">
        <v>250</v>
      </c>
      <c r="I10" s="10">
        <v>90000</v>
      </c>
      <c r="J10" s="10">
        <v>90000</v>
      </c>
      <c r="K10" s="10">
        <v>90000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251</v>
      </c>
      <c r="D11" s="22"/>
      <c r="E11" s="22"/>
      <c r="F11" s="22"/>
      <c r="G11" s="22"/>
      <c r="H11" s="22"/>
      <c r="I11" s="10">
        <v>1476000</v>
      </c>
      <c r="J11" s="10">
        <v>1476000</v>
      </c>
      <c r="K11" s="10">
        <v>1476000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252</v>
      </c>
      <c r="B12" s="8" t="s">
        <v>253</v>
      </c>
      <c r="C12" s="9" t="s">
        <v>251</v>
      </c>
      <c r="D12" s="8" t="s">
        <v>58</v>
      </c>
      <c r="E12" s="8" t="s">
        <v>116</v>
      </c>
      <c r="F12" s="8" t="s">
        <v>117</v>
      </c>
      <c r="G12" s="8" t="s">
        <v>190</v>
      </c>
      <c r="H12" s="8" t="s">
        <v>191</v>
      </c>
      <c r="I12" s="10">
        <v>69000</v>
      </c>
      <c r="J12" s="10">
        <v>69000</v>
      </c>
      <c r="K12" s="10">
        <v>69000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252</v>
      </c>
      <c r="B13" s="8" t="s">
        <v>253</v>
      </c>
      <c r="C13" s="9" t="s">
        <v>251</v>
      </c>
      <c r="D13" s="8" t="s">
        <v>58</v>
      </c>
      <c r="E13" s="8" t="s">
        <v>116</v>
      </c>
      <c r="F13" s="8" t="s">
        <v>117</v>
      </c>
      <c r="G13" s="8" t="s">
        <v>190</v>
      </c>
      <c r="H13" s="8" t="s">
        <v>191</v>
      </c>
      <c r="I13" s="10">
        <v>18000</v>
      </c>
      <c r="J13" s="10">
        <v>18000</v>
      </c>
      <c r="K13" s="10">
        <v>18000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252</v>
      </c>
      <c r="B14" s="8" t="s">
        <v>253</v>
      </c>
      <c r="C14" s="9" t="s">
        <v>251</v>
      </c>
      <c r="D14" s="8" t="s">
        <v>58</v>
      </c>
      <c r="E14" s="8" t="s">
        <v>116</v>
      </c>
      <c r="F14" s="8" t="s">
        <v>117</v>
      </c>
      <c r="G14" s="8" t="s">
        <v>190</v>
      </c>
      <c r="H14" s="8" t="s">
        <v>191</v>
      </c>
      <c r="I14" s="10">
        <v>480000</v>
      </c>
      <c r="J14" s="10">
        <v>480000</v>
      </c>
      <c r="K14" s="10">
        <v>480000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252</v>
      </c>
      <c r="B15" s="8" t="s">
        <v>253</v>
      </c>
      <c r="C15" s="9" t="s">
        <v>251</v>
      </c>
      <c r="D15" s="8" t="s">
        <v>58</v>
      </c>
      <c r="E15" s="8" t="s">
        <v>116</v>
      </c>
      <c r="F15" s="8" t="s">
        <v>117</v>
      </c>
      <c r="G15" s="8" t="s">
        <v>190</v>
      </c>
      <c r="H15" s="8" t="s">
        <v>191</v>
      </c>
      <c r="I15" s="10">
        <v>345000</v>
      </c>
      <c r="J15" s="10">
        <v>345000</v>
      </c>
      <c r="K15" s="10">
        <v>345000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252</v>
      </c>
      <c r="B16" s="8" t="s">
        <v>253</v>
      </c>
      <c r="C16" s="9" t="s">
        <v>251</v>
      </c>
      <c r="D16" s="8" t="s">
        <v>58</v>
      </c>
      <c r="E16" s="8" t="s">
        <v>116</v>
      </c>
      <c r="F16" s="8" t="s">
        <v>117</v>
      </c>
      <c r="G16" s="8" t="s">
        <v>190</v>
      </c>
      <c r="H16" s="8" t="s">
        <v>191</v>
      </c>
      <c r="I16" s="10">
        <v>96000</v>
      </c>
      <c r="J16" s="10">
        <v>96000</v>
      </c>
      <c r="K16" s="10">
        <v>96000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252</v>
      </c>
      <c r="B17" s="8" t="s">
        <v>253</v>
      </c>
      <c r="C17" s="9" t="s">
        <v>251</v>
      </c>
      <c r="D17" s="8" t="s">
        <v>58</v>
      </c>
      <c r="E17" s="8" t="s">
        <v>116</v>
      </c>
      <c r="F17" s="8" t="s">
        <v>117</v>
      </c>
      <c r="G17" s="8" t="s">
        <v>190</v>
      </c>
      <c r="H17" s="8" t="s">
        <v>191</v>
      </c>
      <c r="I17" s="10">
        <v>468000</v>
      </c>
      <c r="J17" s="10">
        <v>468000</v>
      </c>
      <c r="K17" s="10">
        <v>468000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22"/>
      <c r="B18" s="22"/>
      <c r="C18" s="9" t="s">
        <v>254</v>
      </c>
      <c r="D18" s="22"/>
      <c r="E18" s="22"/>
      <c r="F18" s="22"/>
      <c r="G18" s="22"/>
      <c r="H18" s="22"/>
      <c r="I18" s="10">
        <v>291300</v>
      </c>
      <c r="J18" s="10">
        <v>291300</v>
      </c>
      <c r="K18" s="10">
        <v>291300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252</v>
      </c>
      <c r="B19" s="8" t="s">
        <v>255</v>
      </c>
      <c r="C19" s="9" t="s">
        <v>254</v>
      </c>
      <c r="D19" s="8" t="s">
        <v>58</v>
      </c>
      <c r="E19" s="8" t="s">
        <v>116</v>
      </c>
      <c r="F19" s="8" t="s">
        <v>117</v>
      </c>
      <c r="G19" s="8" t="s">
        <v>201</v>
      </c>
      <c r="H19" s="8" t="s">
        <v>202</v>
      </c>
      <c r="I19" s="10">
        <v>10800</v>
      </c>
      <c r="J19" s="10">
        <v>10800</v>
      </c>
      <c r="K19" s="10">
        <v>10800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252</v>
      </c>
      <c r="B20" s="8" t="s">
        <v>255</v>
      </c>
      <c r="C20" s="9" t="s">
        <v>254</v>
      </c>
      <c r="D20" s="8" t="s">
        <v>58</v>
      </c>
      <c r="E20" s="8" t="s">
        <v>116</v>
      </c>
      <c r="F20" s="8" t="s">
        <v>117</v>
      </c>
      <c r="G20" s="8" t="s">
        <v>201</v>
      </c>
      <c r="H20" s="8" t="s">
        <v>202</v>
      </c>
      <c r="I20" s="10">
        <v>1500</v>
      </c>
      <c r="J20" s="10">
        <v>1500</v>
      </c>
      <c r="K20" s="10">
        <v>1500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252</v>
      </c>
      <c r="B21" s="8" t="s">
        <v>255</v>
      </c>
      <c r="C21" s="9" t="s">
        <v>254</v>
      </c>
      <c r="D21" s="8" t="s">
        <v>58</v>
      </c>
      <c r="E21" s="8" t="s">
        <v>116</v>
      </c>
      <c r="F21" s="8" t="s">
        <v>117</v>
      </c>
      <c r="G21" s="8" t="s">
        <v>201</v>
      </c>
      <c r="H21" s="8" t="s">
        <v>202</v>
      </c>
      <c r="I21" s="10">
        <v>29000</v>
      </c>
      <c r="J21" s="10">
        <v>29000</v>
      </c>
      <c r="K21" s="10">
        <v>29000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252</v>
      </c>
      <c r="B22" s="8" t="s">
        <v>255</v>
      </c>
      <c r="C22" s="9" t="s">
        <v>254</v>
      </c>
      <c r="D22" s="8" t="s">
        <v>58</v>
      </c>
      <c r="E22" s="8" t="s">
        <v>116</v>
      </c>
      <c r="F22" s="8" t="s">
        <v>117</v>
      </c>
      <c r="G22" s="8" t="s">
        <v>201</v>
      </c>
      <c r="H22" s="8" t="s">
        <v>202</v>
      </c>
      <c r="I22" s="10">
        <v>50000</v>
      </c>
      <c r="J22" s="10">
        <v>50000</v>
      </c>
      <c r="K22" s="10">
        <v>50000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252</v>
      </c>
      <c r="B23" s="8" t="s">
        <v>255</v>
      </c>
      <c r="C23" s="9" t="s">
        <v>254</v>
      </c>
      <c r="D23" s="8" t="s">
        <v>58</v>
      </c>
      <c r="E23" s="8" t="s">
        <v>116</v>
      </c>
      <c r="F23" s="8" t="s">
        <v>117</v>
      </c>
      <c r="G23" s="8" t="s">
        <v>201</v>
      </c>
      <c r="H23" s="8" t="s">
        <v>202</v>
      </c>
      <c r="I23" s="10">
        <v>200000</v>
      </c>
      <c r="J23" s="10">
        <v>200000</v>
      </c>
      <c r="K23" s="10">
        <v>200000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22"/>
      <c r="B24" s="22"/>
      <c r="C24" s="9" t="s">
        <v>256</v>
      </c>
      <c r="D24" s="22"/>
      <c r="E24" s="22"/>
      <c r="F24" s="22"/>
      <c r="G24" s="22"/>
      <c r="H24" s="22"/>
      <c r="I24" s="10">
        <v>1101600</v>
      </c>
      <c r="J24" s="10">
        <v>1101600</v>
      </c>
      <c r="K24" s="10">
        <v>1101600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252</v>
      </c>
      <c r="B25" s="8" t="s">
        <v>257</v>
      </c>
      <c r="C25" s="9" t="s">
        <v>256</v>
      </c>
      <c r="D25" s="8" t="s">
        <v>58</v>
      </c>
      <c r="E25" s="8" t="s">
        <v>116</v>
      </c>
      <c r="F25" s="8" t="s">
        <v>117</v>
      </c>
      <c r="G25" s="8" t="s">
        <v>190</v>
      </c>
      <c r="H25" s="8" t="s">
        <v>191</v>
      </c>
      <c r="I25" s="10">
        <v>48000</v>
      </c>
      <c r="J25" s="10">
        <v>48000</v>
      </c>
      <c r="K25" s="10">
        <v>48000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252</v>
      </c>
      <c r="B26" s="8" t="s">
        <v>257</v>
      </c>
      <c r="C26" s="9" t="s">
        <v>256</v>
      </c>
      <c r="D26" s="8" t="s">
        <v>58</v>
      </c>
      <c r="E26" s="8" t="s">
        <v>116</v>
      </c>
      <c r="F26" s="8" t="s">
        <v>117</v>
      </c>
      <c r="G26" s="8" t="s">
        <v>190</v>
      </c>
      <c r="H26" s="8" t="s">
        <v>191</v>
      </c>
      <c r="I26" s="10">
        <v>93600</v>
      </c>
      <c r="J26" s="10">
        <v>93600</v>
      </c>
      <c r="K26" s="10">
        <v>93600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252</v>
      </c>
      <c r="B27" s="8" t="s">
        <v>257</v>
      </c>
      <c r="C27" s="9" t="s">
        <v>256</v>
      </c>
      <c r="D27" s="8" t="s">
        <v>58</v>
      </c>
      <c r="E27" s="8" t="s">
        <v>116</v>
      </c>
      <c r="F27" s="8" t="s">
        <v>117</v>
      </c>
      <c r="G27" s="8" t="s">
        <v>190</v>
      </c>
      <c r="H27" s="8" t="s">
        <v>191</v>
      </c>
      <c r="I27" s="10">
        <v>240000</v>
      </c>
      <c r="J27" s="10">
        <v>240000</v>
      </c>
      <c r="K27" s="10">
        <v>240000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252</v>
      </c>
      <c r="B28" s="8" t="s">
        <v>257</v>
      </c>
      <c r="C28" s="9" t="s">
        <v>256</v>
      </c>
      <c r="D28" s="8" t="s">
        <v>58</v>
      </c>
      <c r="E28" s="8" t="s">
        <v>116</v>
      </c>
      <c r="F28" s="8" t="s">
        <v>117</v>
      </c>
      <c r="G28" s="8" t="s">
        <v>190</v>
      </c>
      <c r="H28" s="8" t="s">
        <v>191</v>
      </c>
      <c r="I28" s="10">
        <v>180000</v>
      </c>
      <c r="J28" s="10">
        <v>180000</v>
      </c>
      <c r="K28" s="10">
        <v>180000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252</v>
      </c>
      <c r="B29" s="8" t="s">
        <v>257</v>
      </c>
      <c r="C29" s="9" t="s">
        <v>256</v>
      </c>
      <c r="D29" s="8" t="s">
        <v>58</v>
      </c>
      <c r="E29" s="8" t="s">
        <v>116</v>
      </c>
      <c r="F29" s="8" t="s">
        <v>117</v>
      </c>
      <c r="G29" s="8" t="s">
        <v>190</v>
      </c>
      <c r="H29" s="8" t="s">
        <v>191</v>
      </c>
      <c r="I29" s="10">
        <v>540000</v>
      </c>
      <c r="J29" s="10">
        <v>540000</v>
      </c>
      <c r="K29" s="10">
        <v>540000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22"/>
      <c r="B30" s="22"/>
      <c r="C30" s="9" t="s">
        <v>258</v>
      </c>
      <c r="D30" s="22"/>
      <c r="E30" s="22"/>
      <c r="F30" s="22"/>
      <c r="G30" s="22"/>
      <c r="H30" s="22"/>
      <c r="I30" s="10">
        <v>1000000</v>
      </c>
      <c r="J30" s="10"/>
      <c r="K30" s="10"/>
      <c r="L30" s="10"/>
      <c r="M30" s="10"/>
      <c r="N30" s="10"/>
      <c r="O30" s="10"/>
      <c r="P30" s="22"/>
      <c r="Q30" s="10"/>
      <c r="R30" s="10">
        <v>1000000</v>
      </c>
      <c r="S30" s="10"/>
      <c r="T30" s="10"/>
      <c r="U30" s="10"/>
      <c r="V30" s="10"/>
      <c r="W30" s="10">
        <v>1000000</v>
      </c>
    </row>
    <row r="31" ht="18.75" customHeight="1" spans="1:23">
      <c r="A31" s="8" t="s">
        <v>247</v>
      </c>
      <c r="B31" s="8" t="s">
        <v>259</v>
      </c>
      <c r="C31" s="9" t="s">
        <v>258</v>
      </c>
      <c r="D31" s="8" t="s">
        <v>58</v>
      </c>
      <c r="E31" s="8" t="s">
        <v>77</v>
      </c>
      <c r="F31" s="8" t="s">
        <v>78</v>
      </c>
      <c r="G31" s="8" t="s">
        <v>201</v>
      </c>
      <c r="H31" s="8" t="s">
        <v>202</v>
      </c>
      <c r="I31" s="10">
        <v>1000000</v>
      </c>
      <c r="J31" s="10"/>
      <c r="K31" s="10"/>
      <c r="L31" s="10"/>
      <c r="M31" s="10"/>
      <c r="N31" s="10"/>
      <c r="O31" s="10"/>
      <c r="P31" s="22"/>
      <c r="Q31" s="10"/>
      <c r="R31" s="10">
        <v>1000000</v>
      </c>
      <c r="S31" s="10"/>
      <c r="T31" s="10"/>
      <c r="U31" s="10"/>
      <c r="V31" s="10"/>
      <c r="W31" s="10">
        <v>1000000</v>
      </c>
    </row>
    <row r="32" ht="18.75" customHeight="1" spans="1:23">
      <c r="A32" s="22"/>
      <c r="B32" s="22"/>
      <c r="C32" s="9" t="s">
        <v>260</v>
      </c>
      <c r="D32" s="22"/>
      <c r="E32" s="22"/>
      <c r="F32" s="22"/>
      <c r="G32" s="22"/>
      <c r="H32" s="22"/>
      <c r="I32" s="10">
        <v>26208</v>
      </c>
      <c r="J32" s="10">
        <v>26208</v>
      </c>
      <c r="K32" s="10">
        <v>26208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252</v>
      </c>
      <c r="B33" s="8" t="s">
        <v>261</v>
      </c>
      <c r="C33" s="9" t="s">
        <v>260</v>
      </c>
      <c r="D33" s="8" t="s">
        <v>58</v>
      </c>
      <c r="E33" s="8" t="s">
        <v>95</v>
      </c>
      <c r="F33" s="8" t="s">
        <v>96</v>
      </c>
      <c r="G33" s="8" t="s">
        <v>190</v>
      </c>
      <c r="H33" s="8" t="s">
        <v>191</v>
      </c>
      <c r="I33" s="10">
        <v>26208</v>
      </c>
      <c r="J33" s="10">
        <v>26208</v>
      </c>
      <c r="K33" s="10">
        <v>26208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22"/>
      <c r="B34" s="22"/>
      <c r="C34" s="9" t="s">
        <v>262</v>
      </c>
      <c r="D34" s="22"/>
      <c r="E34" s="22"/>
      <c r="F34" s="22"/>
      <c r="G34" s="22"/>
      <c r="H34" s="22"/>
      <c r="I34" s="10">
        <v>147750</v>
      </c>
      <c r="J34" s="10"/>
      <c r="K34" s="10"/>
      <c r="L34" s="10"/>
      <c r="M34" s="10"/>
      <c r="N34" s="10"/>
      <c r="O34" s="10"/>
      <c r="P34" s="22"/>
      <c r="Q34" s="10"/>
      <c r="R34" s="10">
        <v>147750</v>
      </c>
      <c r="S34" s="10"/>
      <c r="T34" s="10"/>
      <c r="U34" s="10"/>
      <c r="V34" s="10"/>
      <c r="W34" s="10">
        <v>147750</v>
      </c>
    </row>
    <row r="35" ht="18.75" customHeight="1" spans="1:23">
      <c r="A35" s="8" t="s">
        <v>263</v>
      </c>
      <c r="B35" s="8" t="s">
        <v>264</v>
      </c>
      <c r="C35" s="9" t="s">
        <v>262</v>
      </c>
      <c r="D35" s="8" t="s">
        <v>58</v>
      </c>
      <c r="E35" s="8" t="s">
        <v>77</v>
      </c>
      <c r="F35" s="8" t="s">
        <v>78</v>
      </c>
      <c r="G35" s="8" t="s">
        <v>201</v>
      </c>
      <c r="H35" s="8" t="s">
        <v>202</v>
      </c>
      <c r="I35" s="10">
        <v>34250</v>
      </c>
      <c r="J35" s="10"/>
      <c r="K35" s="10"/>
      <c r="L35" s="10"/>
      <c r="M35" s="10"/>
      <c r="N35" s="10"/>
      <c r="O35" s="10"/>
      <c r="P35" s="22"/>
      <c r="Q35" s="10"/>
      <c r="R35" s="10">
        <v>34250</v>
      </c>
      <c r="S35" s="10"/>
      <c r="T35" s="10"/>
      <c r="U35" s="10"/>
      <c r="V35" s="10"/>
      <c r="W35" s="10">
        <v>34250</v>
      </c>
    </row>
    <row r="36" ht="18.75" customHeight="1" spans="1:23">
      <c r="A36" s="8" t="s">
        <v>263</v>
      </c>
      <c r="B36" s="8" t="s">
        <v>264</v>
      </c>
      <c r="C36" s="9" t="s">
        <v>262</v>
      </c>
      <c r="D36" s="8" t="s">
        <v>58</v>
      </c>
      <c r="E36" s="8" t="s">
        <v>77</v>
      </c>
      <c r="F36" s="8" t="s">
        <v>78</v>
      </c>
      <c r="G36" s="8" t="s">
        <v>265</v>
      </c>
      <c r="H36" s="8" t="s">
        <v>266</v>
      </c>
      <c r="I36" s="10">
        <v>10000</v>
      </c>
      <c r="J36" s="10"/>
      <c r="K36" s="10"/>
      <c r="L36" s="10"/>
      <c r="M36" s="10"/>
      <c r="N36" s="10"/>
      <c r="O36" s="10"/>
      <c r="P36" s="22"/>
      <c r="Q36" s="10"/>
      <c r="R36" s="10">
        <v>10000</v>
      </c>
      <c r="S36" s="10"/>
      <c r="T36" s="10"/>
      <c r="U36" s="10"/>
      <c r="V36" s="10"/>
      <c r="W36" s="10">
        <v>10000</v>
      </c>
    </row>
    <row r="37" ht="18.75" customHeight="1" spans="1:23">
      <c r="A37" s="8" t="s">
        <v>263</v>
      </c>
      <c r="B37" s="8" t="s">
        <v>264</v>
      </c>
      <c r="C37" s="9" t="s">
        <v>262</v>
      </c>
      <c r="D37" s="8" t="s">
        <v>58</v>
      </c>
      <c r="E37" s="8" t="s">
        <v>77</v>
      </c>
      <c r="F37" s="8" t="s">
        <v>78</v>
      </c>
      <c r="G37" s="8" t="s">
        <v>267</v>
      </c>
      <c r="H37" s="8" t="s">
        <v>268</v>
      </c>
      <c r="I37" s="10">
        <v>23000</v>
      </c>
      <c r="J37" s="10"/>
      <c r="K37" s="10"/>
      <c r="L37" s="10"/>
      <c r="M37" s="10"/>
      <c r="N37" s="10"/>
      <c r="O37" s="10"/>
      <c r="P37" s="22"/>
      <c r="Q37" s="10"/>
      <c r="R37" s="10">
        <v>23000</v>
      </c>
      <c r="S37" s="10"/>
      <c r="T37" s="10"/>
      <c r="U37" s="10"/>
      <c r="V37" s="10"/>
      <c r="W37" s="10">
        <v>23000</v>
      </c>
    </row>
    <row r="38" ht="18.75" customHeight="1" spans="1:23">
      <c r="A38" s="8" t="s">
        <v>263</v>
      </c>
      <c r="B38" s="8" t="s">
        <v>264</v>
      </c>
      <c r="C38" s="9" t="s">
        <v>262</v>
      </c>
      <c r="D38" s="8" t="s">
        <v>58</v>
      </c>
      <c r="E38" s="8" t="s">
        <v>113</v>
      </c>
      <c r="F38" s="8" t="s">
        <v>82</v>
      </c>
      <c r="G38" s="8" t="s">
        <v>201</v>
      </c>
      <c r="H38" s="8" t="s">
        <v>202</v>
      </c>
      <c r="I38" s="10">
        <v>80500</v>
      </c>
      <c r="J38" s="10"/>
      <c r="K38" s="10"/>
      <c r="L38" s="10"/>
      <c r="M38" s="10"/>
      <c r="N38" s="10"/>
      <c r="O38" s="10"/>
      <c r="P38" s="22"/>
      <c r="Q38" s="10"/>
      <c r="R38" s="10">
        <v>80500</v>
      </c>
      <c r="S38" s="10"/>
      <c r="T38" s="10"/>
      <c r="U38" s="10"/>
      <c r="V38" s="10"/>
      <c r="W38" s="10">
        <v>80500</v>
      </c>
    </row>
    <row r="39" ht="18.75" customHeight="1" spans="1:23">
      <c r="A39" s="11" t="s">
        <v>32</v>
      </c>
      <c r="B39" s="11"/>
      <c r="C39" s="11"/>
      <c r="D39" s="11"/>
      <c r="E39" s="11"/>
      <c r="F39" s="11"/>
      <c r="G39" s="11"/>
      <c r="H39" s="11"/>
      <c r="I39" s="10">
        <v>4132858</v>
      </c>
      <c r="J39" s="10">
        <v>2985108</v>
      </c>
      <c r="K39" s="10">
        <v>2985108</v>
      </c>
      <c r="L39" s="10"/>
      <c r="M39" s="10"/>
      <c r="N39" s="10"/>
      <c r="O39" s="10"/>
      <c r="P39" s="10"/>
      <c r="Q39" s="10"/>
      <c r="R39" s="10">
        <v>1147750</v>
      </c>
      <c r="S39" s="10"/>
      <c r="T39" s="10"/>
      <c r="U39" s="10"/>
      <c r="V39" s="10"/>
      <c r="W39" s="10">
        <v>1147750</v>
      </c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9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269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"单位名称："&amp;"通海县高大乡"</f>
        <v>单位名称：通海县高大乡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271</v>
      </c>
      <c r="B4" s="30" t="s">
        <v>272</v>
      </c>
      <c r="C4" s="30" t="s">
        <v>273</v>
      </c>
      <c r="D4" s="30" t="s">
        <v>274</v>
      </c>
      <c r="E4" s="30" t="s">
        <v>275</v>
      </c>
      <c r="F4" s="30" t="s">
        <v>276</v>
      </c>
      <c r="G4" s="30" t="s">
        <v>277</v>
      </c>
      <c r="H4" s="30" t="s">
        <v>278</v>
      </c>
      <c r="I4" s="30" t="s">
        <v>279</v>
      </c>
      <c r="J4" s="30" t="s">
        <v>280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58</v>
      </c>
      <c r="B7" s="22"/>
      <c r="C7" s="22"/>
      <c r="E7" s="36"/>
      <c r="F7" s="36"/>
      <c r="G7" s="36"/>
      <c r="H7" s="36"/>
      <c r="I7" s="36"/>
      <c r="J7" s="36"/>
    </row>
    <row r="8" ht="20.25" customHeight="1" spans="1:10">
      <c r="A8" s="24" t="s">
        <v>262</v>
      </c>
      <c r="B8" s="22" t="s">
        <v>281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22"/>
      <c r="B9" s="22"/>
      <c r="C9" s="22" t="s">
        <v>282</v>
      </c>
      <c r="D9" s="47" t="s">
        <v>283</v>
      </c>
      <c r="E9" s="48" t="s">
        <v>284</v>
      </c>
      <c r="F9" s="37" t="s">
        <v>285</v>
      </c>
      <c r="G9" s="23" t="s">
        <v>51</v>
      </c>
      <c r="H9" s="37" t="s">
        <v>286</v>
      </c>
      <c r="I9" s="37" t="s">
        <v>287</v>
      </c>
      <c r="J9" s="48" t="s">
        <v>288</v>
      </c>
    </row>
    <row r="10" ht="20.25" customHeight="1" spans="1:10">
      <c r="A10" s="22"/>
      <c r="B10" s="22"/>
      <c r="C10" s="22" t="s">
        <v>282</v>
      </c>
      <c r="D10" s="47" t="s">
        <v>289</v>
      </c>
      <c r="E10" s="48" t="s">
        <v>290</v>
      </c>
      <c r="F10" s="37" t="s">
        <v>291</v>
      </c>
      <c r="G10" s="23" t="s">
        <v>292</v>
      </c>
      <c r="H10" s="37" t="s">
        <v>293</v>
      </c>
      <c r="I10" s="37" t="s">
        <v>287</v>
      </c>
      <c r="J10" s="48" t="s">
        <v>294</v>
      </c>
    </row>
    <row r="11" ht="20.25" customHeight="1" spans="1:10">
      <c r="A11" s="22"/>
      <c r="B11" s="22"/>
      <c r="C11" s="22" t="s">
        <v>282</v>
      </c>
      <c r="D11" s="47" t="s">
        <v>295</v>
      </c>
      <c r="E11" s="48" t="s">
        <v>296</v>
      </c>
      <c r="F11" s="37" t="s">
        <v>291</v>
      </c>
      <c r="G11" s="23" t="s">
        <v>292</v>
      </c>
      <c r="H11" s="37" t="s">
        <v>293</v>
      </c>
      <c r="I11" s="37" t="s">
        <v>287</v>
      </c>
      <c r="J11" s="48" t="s">
        <v>297</v>
      </c>
    </row>
    <row r="12" ht="20.25" customHeight="1" spans="1:10">
      <c r="A12" s="22"/>
      <c r="B12" s="22"/>
      <c r="C12" s="22" t="s">
        <v>298</v>
      </c>
      <c r="D12" s="47" t="s">
        <v>299</v>
      </c>
      <c r="E12" s="48" t="s">
        <v>300</v>
      </c>
      <c r="F12" s="37" t="s">
        <v>285</v>
      </c>
      <c r="G12" s="23" t="s">
        <v>72</v>
      </c>
      <c r="H12" s="37" t="s">
        <v>301</v>
      </c>
      <c r="I12" s="37" t="s">
        <v>287</v>
      </c>
      <c r="J12" s="48" t="s">
        <v>302</v>
      </c>
    </row>
    <row r="13" ht="20.25" customHeight="1" spans="1:10">
      <c r="A13" s="22"/>
      <c r="B13" s="22"/>
      <c r="C13" s="22" t="s">
        <v>303</v>
      </c>
      <c r="D13" s="47" t="s">
        <v>304</v>
      </c>
      <c r="E13" s="48" t="s">
        <v>305</v>
      </c>
      <c r="F13" s="37" t="s">
        <v>285</v>
      </c>
      <c r="G13" s="23" t="s">
        <v>306</v>
      </c>
      <c r="H13" s="37" t="s">
        <v>293</v>
      </c>
      <c r="I13" s="37" t="s">
        <v>287</v>
      </c>
      <c r="J13" s="48" t="s">
        <v>307</v>
      </c>
    </row>
    <row r="14" ht="20.25" customHeight="1" spans="1:10">
      <c r="A14" s="24" t="s">
        <v>260</v>
      </c>
      <c r="B14" s="22" t="s">
        <v>308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282</v>
      </c>
      <c r="D15" s="47" t="s">
        <v>283</v>
      </c>
      <c r="E15" s="48" t="s">
        <v>309</v>
      </c>
      <c r="F15" s="37" t="s">
        <v>285</v>
      </c>
      <c r="G15" s="23" t="s">
        <v>50</v>
      </c>
      <c r="H15" s="37" t="s">
        <v>310</v>
      </c>
      <c r="I15" s="37" t="s">
        <v>287</v>
      </c>
      <c r="J15" s="48" t="s">
        <v>311</v>
      </c>
    </row>
    <row r="16" ht="20.25" customHeight="1" spans="1:10">
      <c r="A16" s="22"/>
      <c r="B16" s="22"/>
      <c r="C16" s="22" t="s">
        <v>282</v>
      </c>
      <c r="D16" s="47" t="s">
        <v>295</v>
      </c>
      <c r="E16" s="48" t="s">
        <v>312</v>
      </c>
      <c r="F16" s="37" t="s">
        <v>291</v>
      </c>
      <c r="G16" s="23" t="s">
        <v>292</v>
      </c>
      <c r="H16" s="37" t="s">
        <v>293</v>
      </c>
      <c r="I16" s="37" t="s">
        <v>287</v>
      </c>
      <c r="J16" s="48" t="s">
        <v>313</v>
      </c>
    </row>
    <row r="17" ht="20.25" customHeight="1" spans="1:10">
      <c r="A17" s="22"/>
      <c r="B17" s="22"/>
      <c r="C17" s="22" t="s">
        <v>298</v>
      </c>
      <c r="D17" s="47" t="s">
        <v>314</v>
      </c>
      <c r="E17" s="48" t="s">
        <v>315</v>
      </c>
      <c r="F17" s="37" t="s">
        <v>285</v>
      </c>
      <c r="G17" s="23" t="s">
        <v>306</v>
      </c>
      <c r="H17" s="37" t="s">
        <v>293</v>
      </c>
      <c r="I17" s="37" t="s">
        <v>287</v>
      </c>
      <c r="J17" s="48" t="s">
        <v>316</v>
      </c>
    </row>
    <row r="18" ht="20.25" customHeight="1" spans="1:10">
      <c r="A18" s="22"/>
      <c r="B18" s="22"/>
      <c r="C18" s="22" t="s">
        <v>298</v>
      </c>
      <c r="D18" s="47" t="s">
        <v>299</v>
      </c>
      <c r="E18" s="48" t="s">
        <v>317</v>
      </c>
      <c r="F18" s="37" t="s">
        <v>285</v>
      </c>
      <c r="G18" s="23" t="s">
        <v>46</v>
      </c>
      <c r="H18" s="37" t="s">
        <v>301</v>
      </c>
      <c r="I18" s="37" t="s">
        <v>287</v>
      </c>
      <c r="J18" s="48" t="s">
        <v>318</v>
      </c>
    </row>
    <row r="19" ht="20.25" customHeight="1" spans="1:10">
      <c r="A19" s="22"/>
      <c r="B19" s="22"/>
      <c r="C19" s="22" t="s">
        <v>303</v>
      </c>
      <c r="D19" s="47" t="s">
        <v>304</v>
      </c>
      <c r="E19" s="48" t="s">
        <v>319</v>
      </c>
      <c r="F19" s="37" t="s">
        <v>285</v>
      </c>
      <c r="G19" s="23" t="s">
        <v>320</v>
      </c>
      <c r="H19" s="37" t="s">
        <v>293</v>
      </c>
      <c r="I19" s="37" t="s">
        <v>287</v>
      </c>
      <c r="J19" s="48" t="s">
        <v>321</v>
      </c>
    </row>
    <row r="20" ht="20.25" customHeight="1" spans="1:10">
      <c r="A20" s="24" t="s">
        <v>251</v>
      </c>
      <c r="B20" s="22" t="s">
        <v>322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282</v>
      </c>
      <c r="D21" s="47" t="s">
        <v>283</v>
      </c>
      <c r="E21" s="48" t="s">
        <v>309</v>
      </c>
      <c r="F21" s="37" t="s">
        <v>285</v>
      </c>
      <c r="G21" s="23" t="s">
        <v>323</v>
      </c>
      <c r="H21" s="37" t="s">
        <v>310</v>
      </c>
      <c r="I21" s="37" t="s">
        <v>287</v>
      </c>
      <c r="J21" s="48" t="s">
        <v>311</v>
      </c>
    </row>
    <row r="22" ht="20.25" customHeight="1" spans="1:10">
      <c r="A22" s="22"/>
      <c r="B22" s="22"/>
      <c r="C22" s="22" t="s">
        <v>282</v>
      </c>
      <c r="D22" s="47" t="s">
        <v>295</v>
      </c>
      <c r="E22" s="48" t="s">
        <v>312</v>
      </c>
      <c r="F22" s="37" t="s">
        <v>291</v>
      </c>
      <c r="G22" s="23" t="s">
        <v>292</v>
      </c>
      <c r="H22" s="37" t="s">
        <v>293</v>
      </c>
      <c r="I22" s="37" t="s">
        <v>287</v>
      </c>
      <c r="J22" s="48" t="s">
        <v>313</v>
      </c>
    </row>
    <row r="23" ht="20.25" customHeight="1" spans="1:10">
      <c r="A23" s="22"/>
      <c r="B23" s="22"/>
      <c r="C23" s="22" t="s">
        <v>298</v>
      </c>
      <c r="D23" s="47" t="s">
        <v>314</v>
      </c>
      <c r="E23" s="48" t="s">
        <v>315</v>
      </c>
      <c r="F23" s="37" t="s">
        <v>285</v>
      </c>
      <c r="G23" s="23" t="s">
        <v>306</v>
      </c>
      <c r="H23" s="37" t="s">
        <v>293</v>
      </c>
      <c r="I23" s="37" t="s">
        <v>287</v>
      </c>
      <c r="J23" s="48" t="s">
        <v>316</v>
      </c>
    </row>
    <row r="24" ht="20.25" customHeight="1" spans="1:10">
      <c r="A24" s="22"/>
      <c r="B24" s="22"/>
      <c r="C24" s="22" t="s">
        <v>298</v>
      </c>
      <c r="D24" s="47" t="s">
        <v>299</v>
      </c>
      <c r="E24" s="48" t="s">
        <v>324</v>
      </c>
      <c r="F24" s="37" t="s">
        <v>285</v>
      </c>
      <c r="G24" s="23" t="s">
        <v>46</v>
      </c>
      <c r="H24" s="37" t="s">
        <v>301</v>
      </c>
      <c r="I24" s="37" t="s">
        <v>287</v>
      </c>
      <c r="J24" s="48" t="s">
        <v>325</v>
      </c>
    </row>
    <row r="25" ht="20.25" customHeight="1" spans="1:10">
      <c r="A25" s="22"/>
      <c r="B25" s="22"/>
      <c r="C25" s="22" t="s">
        <v>303</v>
      </c>
      <c r="D25" s="47" t="s">
        <v>304</v>
      </c>
      <c r="E25" s="48" t="s">
        <v>319</v>
      </c>
      <c r="F25" s="37" t="s">
        <v>285</v>
      </c>
      <c r="G25" s="23" t="s">
        <v>320</v>
      </c>
      <c r="H25" s="37" t="s">
        <v>293</v>
      </c>
      <c r="I25" s="37" t="s">
        <v>287</v>
      </c>
      <c r="J25" s="48" t="s">
        <v>321</v>
      </c>
    </row>
    <row r="26" ht="20.25" customHeight="1" spans="1:10">
      <c r="A26" s="24" t="s">
        <v>246</v>
      </c>
      <c r="B26" s="22" t="s">
        <v>326</v>
      </c>
      <c r="C26" s="22"/>
      <c r="D26" s="22"/>
      <c r="E26" s="22"/>
      <c r="F26" s="22"/>
      <c r="G26" s="22"/>
      <c r="H26" s="22"/>
      <c r="I26" s="22"/>
      <c r="J26" s="22"/>
    </row>
    <row r="27" ht="20.25" customHeight="1" spans="1:10">
      <c r="A27" s="22"/>
      <c r="B27" s="22"/>
      <c r="C27" s="22" t="s">
        <v>282</v>
      </c>
      <c r="D27" s="47" t="s">
        <v>283</v>
      </c>
      <c r="E27" s="48" t="s">
        <v>327</v>
      </c>
      <c r="F27" s="37" t="s">
        <v>291</v>
      </c>
      <c r="G27" s="23" t="s">
        <v>328</v>
      </c>
      <c r="H27" s="37" t="s">
        <v>329</v>
      </c>
      <c r="I27" s="37" t="s">
        <v>287</v>
      </c>
      <c r="J27" s="48" t="s">
        <v>297</v>
      </c>
    </row>
    <row r="28" ht="20.25" customHeight="1" spans="1:10">
      <c r="A28" s="22"/>
      <c r="B28" s="22"/>
      <c r="C28" s="22" t="s">
        <v>282</v>
      </c>
      <c r="D28" s="47" t="s">
        <v>289</v>
      </c>
      <c r="E28" s="48" t="s">
        <v>290</v>
      </c>
      <c r="F28" s="37" t="s">
        <v>291</v>
      </c>
      <c r="G28" s="23" t="s">
        <v>292</v>
      </c>
      <c r="H28" s="37" t="s">
        <v>293</v>
      </c>
      <c r="I28" s="37" t="s">
        <v>287</v>
      </c>
      <c r="J28" s="48" t="s">
        <v>294</v>
      </c>
    </row>
    <row r="29" ht="20.25" customHeight="1" spans="1:10">
      <c r="A29" s="22"/>
      <c r="B29" s="22"/>
      <c r="C29" s="22" t="s">
        <v>282</v>
      </c>
      <c r="D29" s="47" t="s">
        <v>295</v>
      </c>
      <c r="E29" s="48" t="s">
        <v>296</v>
      </c>
      <c r="F29" s="37" t="s">
        <v>291</v>
      </c>
      <c r="G29" s="23" t="s">
        <v>292</v>
      </c>
      <c r="H29" s="37" t="s">
        <v>293</v>
      </c>
      <c r="I29" s="37" t="s">
        <v>287</v>
      </c>
      <c r="J29" s="48" t="s">
        <v>297</v>
      </c>
    </row>
    <row r="30" ht="20.25" customHeight="1" spans="1:10">
      <c r="A30" s="22"/>
      <c r="B30" s="22"/>
      <c r="C30" s="22" t="s">
        <v>298</v>
      </c>
      <c r="D30" s="47" t="s">
        <v>314</v>
      </c>
      <c r="E30" s="48" t="s">
        <v>300</v>
      </c>
      <c r="F30" s="37" t="s">
        <v>285</v>
      </c>
      <c r="G30" s="23" t="s">
        <v>72</v>
      </c>
      <c r="H30" s="37" t="s">
        <v>301</v>
      </c>
      <c r="I30" s="37" t="s">
        <v>287</v>
      </c>
      <c r="J30" s="48" t="s">
        <v>330</v>
      </c>
    </row>
    <row r="31" ht="20.25" customHeight="1" spans="1:10">
      <c r="A31" s="22"/>
      <c r="B31" s="22"/>
      <c r="C31" s="22" t="s">
        <v>303</v>
      </c>
      <c r="D31" s="47" t="s">
        <v>304</v>
      </c>
      <c r="E31" s="48" t="s">
        <v>331</v>
      </c>
      <c r="F31" s="37" t="s">
        <v>285</v>
      </c>
      <c r="G31" s="23" t="s">
        <v>332</v>
      </c>
      <c r="H31" s="37" t="s">
        <v>293</v>
      </c>
      <c r="I31" s="37" t="s">
        <v>287</v>
      </c>
      <c r="J31" s="48" t="s">
        <v>333</v>
      </c>
    </row>
    <row r="32" ht="20.25" customHeight="1" spans="1:10">
      <c r="A32" s="24" t="s">
        <v>258</v>
      </c>
      <c r="B32" s="22" t="s">
        <v>334</v>
      </c>
      <c r="C32" s="22"/>
      <c r="D32" s="22"/>
      <c r="E32" s="22"/>
      <c r="F32" s="22"/>
      <c r="G32" s="22"/>
      <c r="H32" s="22"/>
      <c r="I32" s="22"/>
      <c r="J32" s="22"/>
    </row>
    <row r="33" ht="20.25" customHeight="1" spans="1:10">
      <c r="A33" s="22"/>
      <c r="B33" s="22"/>
      <c r="C33" s="22" t="s">
        <v>282</v>
      </c>
      <c r="D33" s="47" t="s">
        <v>283</v>
      </c>
      <c r="E33" s="48" t="s">
        <v>335</v>
      </c>
      <c r="F33" s="37" t="s">
        <v>285</v>
      </c>
      <c r="G33" s="23" t="s">
        <v>50</v>
      </c>
      <c r="H33" s="37" t="s">
        <v>336</v>
      </c>
      <c r="I33" s="37" t="s">
        <v>287</v>
      </c>
      <c r="J33" s="48" t="s">
        <v>337</v>
      </c>
    </row>
    <row r="34" ht="20.25" customHeight="1" spans="1:10">
      <c r="A34" s="22"/>
      <c r="B34" s="22"/>
      <c r="C34" s="22" t="s">
        <v>282</v>
      </c>
      <c r="D34" s="47" t="s">
        <v>283</v>
      </c>
      <c r="E34" s="48" t="s">
        <v>338</v>
      </c>
      <c r="F34" s="37" t="s">
        <v>285</v>
      </c>
      <c r="G34" s="23" t="s">
        <v>339</v>
      </c>
      <c r="H34" s="37" t="s">
        <v>340</v>
      </c>
      <c r="I34" s="37" t="s">
        <v>287</v>
      </c>
      <c r="J34" s="48" t="s">
        <v>341</v>
      </c>
    </row>
    <row r="35" ht="20.25" customHeight="1" spans="1:10">
      <c r="A35" s="22"/>
      <c r="B35" s="22"/>
      <c r="C35" s="22" t="s">
        <v>282</v>
      </c>
      <c r="D35" s="47" t="s">
        <v>283</v>
      </c>
      <c r="E35" s="48" t="s">
        <v>342</v>
      </c>
      <c r="F35" s="37" t="s">
        <v>285</v>
      </c>
      <c r="G35" s="23" t="s">
        <v>72</v>
      </c>
      <c r="H35" s="37" t="s">
        <v>336</v>
      </c>
      <c r="I35" s="37" t="s">
        <v>287</v>
      </c>
      <c r="J35" s="48" t="s">
        <v>343</v>
      </c>
    </row>
    <row r="36" ht="20.25" customHeight="1" spans="1:10">
      <c r="A36" s="22"/>
      <c r="B36" s="22"/>
      <c r="C36" s="22" t="s">
        <v>298</v>
      </c>
      <c r="D36" s="47" t="s">
        <v>314</v>
      </c>
      <c r="E36" s="48" t="s">
        <v>344</v>
      </c>
      <c r="F36" s="37" t="s">
        <v>285</v>
      </c>
      <c r="G36" s="23" t="s">
        <v>47</v>
      </c>
      <c r="H36" s="37" t="s">
        <v>345</v>
      </c>
      <c r="I36" s="37" t="s">
        <v>287</v>
      </c>
      <c r="J36" s="48" t="s">
        <v>346</v>
      </c>
    </row>
    <row r="37" ht="20.25" customHeight="1" spans="1:10">
      <c r="A37" s="22"/>
      <c r="B37" s="22"/>
      <c r="C37" s="22" t="s">
        <v>303</v>
      </c>
      <c r="D37" s="47" t="s">
        <v>304</v>
      </c>
      <c r="E37" s="48" t="s">
        <v>347</v>
      </c>
      <c r="F37" s="37" t="s">
        <v>285</v>
      </c>
      <c r="G37" s="23" t="s">
        <v>320</v>
      </c>
      <c r="H37" s="37" t="s">
        <v>293</v>
      </c>
      <c r="I37" s="37" t="s">
        <v>287</v>
      </c>
      <c r="J37" s="48" t="s">
        <v>348</v>
      </c>
    </row>
    <row r="38" ht="20.25" customHeight="1" spans="1:10">
      <c r="A38" s="24" t="s">
        <v>256</v>
      </c>
      <c r="B38" s="22" t="s">
        <v>349</v>
      </c>
      <c r="C38" s="22"/>
      <c r="D38" s="22"/>
      <c r="E38" s="22"/>
      <c r="F38" s="22"/>
      <c r="G38" s="22"/>
      <c r="H38" s="22"/>
      <c r="I38" s="22"/>
      <c r="J38" s="22"/>
    </row>
    <row r="39" ht="20.25" customHeight="1" spans="1:10">
      <c r="A39" s="22"/>
      <c r="B39" s="22"/>
      <c r="C39" s="22" t="s">
        <v>282</v>
      </c>
      <c r="D39" s="47" t="s">
        <v>283</v>
      </c>
      <c r="E39" s="48" t="s">
        <v>309</v>
      </c>
      <c r="F39" s="37" t="s">
        <v>285</v>
      </c>
      <c r="G39" s="23" t="s">
        <v>350</v>
      </c>
      <c r="H39" s="37" t="s">
        <v>310</v>
      </c>
      <c r="I39" s="37" t="s">
        <v>287</v>
      </c>
      <c r="J39" s="48" t="s">
        <v>311</v>
      </c>
    </row>
    <row r="40" ht="20.25" customHeight="1" spans="1:10">
      <c r="A40" s="22"/>
      <c r="B40" s="22"/>
      <c r="C40" s="22" t="s">
        <v>282</v>
      </c>
      <c r="D40" s="47" t="s">
        <v>295</v>
      </c>
      <c r="E40" s="48" t="s">
        <v>312</v>
      </c>
      <c r="F40" s="37" t="s">
        <v>291</v>
      </c>
      <c r="G40" s="23" t="s">
        <v>292</v>
      </c>
      <c r="H40" s="37" t="s">
        <v>293</v>
      </c>
      <c r="I40" s="37" t="s">
        <v>287</v>
      </c>
      <c r="J40" s="48" t="s">
        <v>313</v>
      </c>
    </row>
    <row r="41" ht="20.25" customHeight="1" spans="1:10">
      <c r="A41" s="22"/>
      <c r="B41" s="22"/>
      <c r="C41" s="22" t="s">
        <v>298</v>
      </c>
      <c r="D41" s="47" t="s">
        <v>314</v>
      </c>
      <c r="E41" s="48" t="s">
        <v>315</v>
      </c>
      <c r="F41" s="37" t="s">
        <v>285</v>
      </c>
      <c r="G41" s="23" t="s">
        <v>306</v>
      </c>
      <c r="H41" s="37" t="s">
        <v>293</v>
      </c>
      <c r="I41" s="37" t="s">
        <v>287</v>
      </c>
      <c r="J41" s="48" t="s">
        <v>316</v>
      </c>
    </row>
    <row r="42" ht="20.25" customHeight="1" spans="1:10">
      <c r="A42" s="22"/>
      <c r="B42" s="22"/>
      <c r="C42" s="22" t="s">
        <v>298</v>
      </c>
      <c r="D42" s="47" t="s">
        <v>299</v>
      </c>
      <c r="E42" s="48" t="s">
        <v>324</v>
      </c>
      <c r="F42" s="37" t="s">
        <v>285</v>
      </c>
      <c r="G42" s="23" t="s">
        <v>46</v>
      </c>
      <c r="H42" s="37" t="s">
        <v>301</v>
      </c>
      <c r="I42" s="37" t="s">
        <v>287</v>
      </c>
      <c r="J42" s="48" t="s">
        <v>325</v>
      </c>
    </row>
    <row r="43" ht="20.25" customHeight="1" spans="1:10">
      <c r="A43" s="22"/>
      <c r="B43" s="22"/>
      <c r="C43" s="22" t="s">
        <v>303</v>
      </c>
      <c r="D43" s="47" t="s">
        <v>304</v>
      </c>
      <c r="E43" s="48" t="s">
        <v>319</v>
      </c>
      <c r="F43" s="37" t="s">
        <v>285</v>
      </c>
      <c r="G43" s="23" t="s">
        <v>306</v>
      </c>
      <c r="H43" s="37" t="s">
        <v>293</v>
      </c>
      <c r="I43" s="37" t="s">
        <v>287</v>
      </c>
      <c r="J43" s="48" t="s">
        <v>321</v>
      </c>
    </row>
    <row r="44" ht="20.25" customHeight="1" spans="1:10">
      <c r="A44" s="24" t="s">
        <v>254</v>
      </c>
      <c r="B44" s="22" t="s">
        <v>351</v>
      </c>
      <c r="C44" s="22"/>
      <c r="D44" s="22"/>
      <c r="E44" s="22"/>
      <c r="F44" s="22"/>
      <c r="G44" s="22"/>
      <c r="H44" s="22"/>
      <c r="I44" s="22"/>
      <c r="J44" s="22"/>
    </row>
    <row r="45" ht="20.25" customHeight="1" spans="1:10">
      <c r="A45" s="22"/>
      <c r="B45" s="22"/>
      <c r="C45" s="22" t="s">
        <v>282</v>
      </c>
      <c r="D45" s="47" t="s">
        <v>283</v>
      </c>
      <c r="E45" s="48" t="s">
        <v>352</v>
      </c>
      <c r="F45" s="37" t="s">
        <v>285</v>
      </c>
      <c r="G45" s="23" t="s">
        <v>353</v>
      </c>
      <c r="H45" s="37" t="s">
        <v>310</v>
      </c>
      <c r="I45" s="37" t="s">
        <v>287</v>
      </c>
      <c r="J45" s="48" t="s">
        <v>354</v>
      </c>
    </row>
    <row r="46" ht="20.25" customHeight="1" spans="1:10">
      <c r="A46" s="22"/>
      <c r="B46" s="22"/>
      <c r="C46" s="22" t="s">
        <v>282</v>
      </c>
      <c r="D46" s="47" t="s">
        <v>289</v>
      </c>
      <c r="E46" s="48" t="s">
        <v>355</v>
      </c>
      <c r="F46" s="37" t="s">
        <v>291</v>
      </c>
      <c r="G46" s="23" t="s">
        <v>292</v>
      </c>
      <c r="H46" s="37" t="s">
        <v>293</v>
      </c>
      <c r="I46" s="37" t="s">
        <v>287</v>
      </c>
      <c r="J46" s="48" t="s">
        <v>356</v>
      </c>
    </row>
    <row r="47" ht="20.25" customHeight="1" spans="1:10">
      <c r="A47" s="22"/>
      <c r="B47" s="22"/>
      <c r="C47" s="22" t="s">
        <v>282</v>
      </c>
      <c r="D47" s="47" t="s">
        <v>295</v>
      </c>
      <c r="E47" s="48" t="s">
        <v>357</v>
      </c>
      <c r="F47" s="37" t="s">
        <v>285</v>
      </c>
      <c r="G47" s="23" t="s">
        <v>358</v>
      </c>
      <c r="H47" s="37" t="s">
        <v>293</v>
      </c>
      <c r="I47" s="37" t="s">
        <v>287</v>
      </c>
      <c r="J47" s="48" t="s">
        <v>359</v>
      </c>
    </row>
    <row r="48" ht="20.25" customHeight="1" spans="1:10">
      <c r="A48" s="22"/>
      <c r="B48" s="22"/>
      <c r="C48" s="22" t="s">
        <v>298</v>
      </c>
      <c r="D48" s="47" t="s">
        <v>314</v>
      </c>
      <c r="E48" s="48" t="s">
        <v>360</v>
      </c>
      <c r="F48" s="37" t="s">
        <v>285</v>
      </c>
      <c r="G48" s="23" t="s">
        <v>332</v>
      </c>
      <c r="H48" s="37" t="s">
        <v>293</v>
      </c>
      <c r="I48" s="37" t="s">
        <v>287</v>
      </c>
      <c r="J48" s="48" t="s">
        <v>361</v>
      </c>
    </row>
    <row r="49" ht="20.25" customHeight="1" spans="1:10">
      <c r="A49" s="22"/>
      <c r="B49" s="22"/>
      <c r="C49" s="22" t="s">
        <v>303</v>
      </c>
      <c r="D49" s="47" t="s">
        <v>304</v>
      </c>
      <c r="E49" s="48" t="s">
        <v>362</v>
      </c>
      <c r="F49" s="37" t="s">
        <v>285</v>
      </c>
      <c r="G49" s="23" t="s">
        <v>332</v>
      </c>
      <c r="H49" s="37" t="s">
        <v>293</v>
      </c>
      <c r="I49" s="37" t="s">
        <v>287</v>
      </c>
      <c r="J49" s="48" t="s">
        <v>363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2026-03-10T01:12:30Z</dcterms:created>
  <dcterms:modified xsi:type="dcterms:W3CDTF">2026-03-10T01:52:00Z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