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510" yWindow="615" windowWidth="27735" windowHeight="1167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5621" calcMode="manual"/>
</workbook>
</file>

<file path=xl/calcChain.xml><?xml version="1.0" encoding="utf-8"?>
<calcChain xmlns="http://schemas.openxmlformats.org/spreadsheetml/2006/main">
  <c r="A3" i="17" l="1"/>
  <c r="A3" i="16"/>
  <c r="A3" i="15"/>
  <c r="A3" i="14"/>
  <c r="A3" i="13"/>
  <c r="A3" i="12"/>
  <c r="C17" i="11"/>
  <c r="C16" i="11"/>
  <c r="C15" i="11"/>
  <c r="C14" i="11"/>
  <c r="C13" i="11"/>
  <c r="C12" i="11"/>
  <c r="C11" i="11"/>
  <c r="C10" i="11"/>
  <c r="C9" i="11"/>
  <c r="A3" i="11"/>
  <c r="A3" i="10"/>
  <c r="A3" i="9"/>
  <c r="A3" i="8"/>
  <c r="A3" i="7"/>
  <c r="A3" i="6"/>
  <c r="A3" i="5"/>
  <c r="C11" i="4"/>
  <c r="C10" i="4"/>
  <c r="C9" i="4"/>
  <c r="C8" i="4"/>
  <c r="A3" i="4"/>
  <c r="A3" i="3"/>
  <c r="A3" i="2"/>
  <c r="C10" i="1"/>
  <c r="C9" i="1"/>
  <c r="C8" i="1"/>
  <c r="C7" i="1"/>
  <c r="A3" i="1"/>
</calcChain>
</file>

<file path=xl/sharedStrings.xml><?xml version="1.0" encoding="utf-8"?>
<sst xmlns="http://schemas.openxmlformats.org/spreadsheetml/2006/main" count="1322" uniqueCount="390">
  <si>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</si>
  <si>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</si>
  <si>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</si>
  <si>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</si>
  <si>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</si>
  <si>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</si>
  <si>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</si>
  <si>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</si>
  <si>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</si>
  <si>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</si>
  <si>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</si>
  <si>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</si>
  <si>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</si>
  <si>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</si>
  <si>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</si>
  <si>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</si>
  <si>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</si>
  <si>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</si>
  <si>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</si>
  <si>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</si>
  <si>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</si>
  <si>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</si>
  <si>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</si>
  <si>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</si>
  <si>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</si>
  <si>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</si>
  <si>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</si>
  <si>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</si>
  <si>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</si>
  <si>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</si>
  <si>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</si>
  <si>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</si>
  <si>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</si>
  <si>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</si>
  <si>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</si>
  <si>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</si>
  <si>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</si>
  <si>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</si>
  <si>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</si>
  <si>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</si>
  <si>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</si>
  <si>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</si>
  <si>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</si>
  <si>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</si>
  <si>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</si>
  <si>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</si>
  <si>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</si>
  <si>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</si>
  <si>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</si>
  <si>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</si>
  <si>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</si>
  <si>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</si>
  <si>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</si>
  <si>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</si>
  <si>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</si>
  <si>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105007</t>
  </si>
  <si>
    <t>云南省通海县第一中学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</si>
  <si>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</si>
  <si>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</si>
  <si>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</si>
  <si>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</si>
  <si>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</si>
  <si>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</si>
  <si>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</si>
  <si>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</si>
  <si>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</si>
  <si>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</si>
  <si>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</si>
  <si>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</si>
  <si>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</si>
  <si>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</si>
  <si>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</si>
  <si>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</si>
  <si>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</si>
  <si>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</si>
  <si>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2050203</t>
  </si>
  <si>
    <t>初中教育</t>
  </si>
  <si>
    <t>2050204</t>
  </si>
  <si>
    <t>高中教育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</si>
  <si>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</si>
  <si>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</si>
  <si>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</si>
  <si>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</si>
  <si>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</si>
  <si>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</si>
  <si>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</si>
  <si>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</si>
  <si>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</si>
  <si>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</si>
  <si>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</si>
  <si>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</si>
  <si>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</si>
  <si>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</si>
  <si>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</si>
  <si>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</si>
  <si>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</si>
  <si>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</si>
  <si>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</si>
  <si>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</si>
  <si>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</si>
  <si>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</si>
  <si>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</si>
  <si>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</si>
  <si>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</si>
  <si>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</si>
  <si>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</si>
  <si>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</si>
  <si>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</si>
  <si>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</si>
  <si>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</si>
  <si>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</si>
  <si>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</si>
  <si>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</si>
  <si>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</si>
  <si>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</si>
  <si>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</si>
  <si>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</si>
  <si>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</si>
  <si>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</si>
  <si>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</si>
  <si>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</si>
  <si>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</si>
  <si>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</si>
  <si>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</si>
  <si>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</si>
  <si>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</si>
  <si>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</si>
  <si>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</si>
  <si>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</si>
  <si>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</si>
  <si>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</si>
  <si>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</si>
  <si>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</si>
  <si>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</si>
  <si>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</si>
  <si>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</si>
  <si>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</si>
  <si>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</si>
  <si>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</si>
  <si>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</si>
  <si>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</si>
  <si>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</si>
  <si>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</si>
  <si>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</si>
  <si>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</si>
  <si>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</si>
  <si>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</si>
  <si>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</si>
  <si>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</si>
  <si>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</si>
  <si>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</si>
  <si>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530423210000000003662</t>
  </si>
  <si>
    <t>事业人员支出工资</t>
  </si>
  <si>
    <t>30101</t>
  </si>
  <si>
    <t>基本工资</t>
  </si>
  <si>
    <t>30102</t>
  </si>
  <si>
    <t>津贴补贴</t>
  </si>
  <si>
    <t>30107</t>
  </si>
  <si>
    <t>绩效工资</t>
  </si>
  <si>
    <t>530423210000000003663</t>
  </si>
  <si>
    <t>社会保障缴费</t>
  </si>
  <si>
    <t>30112</t>
  </si>
  <si>
    <t>其他社会保障缴费</t>
  </si>
  <si>
    <t>30108</t>
  </si>
  <si>
    <t>机关事业单位基本养老保险缴费</t>
  </si>
  <si>
    <t>30110</t>
  </si>
  <si>
    <t>职工基本医疗保险缴费</t>
  </si>
  <si>
    <t>30111</t>
  </si>
  <si>
    <t>公务员医疗补助缴费</t>
  </si>
  <si>
    <t>530423210000000003664</t>
  </si>
  <si>
    <t>30113</t>
  </si>
  <si>
    <t>530423210000000003665</t>
  </si>
  <si>
    <t>对个人和家庭的补助</t>
  </si>
  <si>
    <t>30305</t>
  </si>
  <si>
    <t>生活补助</t>
  </si>
  <si>
    <t>530423210000000003667</t>
  </si>
  <si>
    <t>工会经费</t>
  </si>
  <si>
    <t>30228</t>
  </si>
  <si>
    <t>530423231100001491585</t>
  </si>
  <si>
    <t>人员经费预留</t>
  </si>
  <si>
    <t>30199</t>
  </si>
  <si>
    <t>其他工资福利支出</t>
  </si>
  <si>
    <t>530423231100001491600</t>
  </si>
  <si>
    <t>事业人员奖励性绩效工资增量</t>
  </si>
  <si>
    <t>530423231100001491602</t>
  </si>
  <si>
    <t>福利费经费</t>
  </si>
  <si>
    <t>30299</t>
  </si>
  <si>
    <t>其他商品和服务支出</t>
  </si>
  <si>
    <t>530423251100003722080</t>
  </si>
  <si>
    <t>编外人员工资专项资金</t>
  </si>
  <si>
    <t>530423251100003722159</t>
  </si>
  <si>
    <t>高中教师超工作量费用补助资金</t>
  </si>
  <si>
    <t>预算05-1表</t>
  </si>
  <si>
    <t>2026年部门项目支出预算表</t>
  </si>
  <si>
    <t>项目分类</t>
  </si>
  <si>
    <t>项目单位</t>
  </si>
  <si>
    <t>经济科目编码</t>
  </si>
  <si>
    <t>本年拨款</t>
  </si>
  <si>
    <t>其中：本次下达</t>
  </si>
  <si>
    <t>单位自有资金</t>
  </si>
  <si>
    <t>313 事业发展类</t>
  </si>
  <si>
    <t>530423251100003716710</t>
  </si>
  <si>
    <t>30201</t>
  </si>
  <si>
    <t>办公费</t>
  </si>
  <si>
    <t>30213</t>
  </si>
  <si>
    <t>维修（护）费</t>
  </si>
  <si>
    <t>30216</t>
  </si>
  <si>
    <t>培训费</t>
  </si>
  <si>
    <t>30218</t>
  </si>
  <si>
    <t>专用材料费</t>
  </si>
  <si>
    <t>30308</t>
  </si>
  <si>
    <t>助学金</t>
  </si>
  <si>
    <t>非税收入成本性支出专项资金</t>
  </si>
  <si>
    <t>530423251100003717107</t>
  </si>
  <si>
    <t>30211</t>
  </si>
  <si>
    <t>差旅费</t>
  </si>
  <si>
    <t>普通高中国家助学金专项资金</t>
  </si>
  <si>
    <t>312 民生类</t>
  </si>
  <si>
    <t>530423251100003694518</t>
  </si>
  <si>
    <t>普通高中建档立卡贫困学生生活补助专项资金</t>
  </si>
  <si>
    <t>530423251100003715099</t>
  </si>
  <si>
    <t>普通高中免学杂费专项资金</t>
  </si>
  <si>
    <t>530423251100003715142</t>
  </si>
  <si>
    <t>普通高中生均公用经费专项资金</t>
  </si>
  <si>
    <t>530423251100003715729</t>
  </si>
  <si>
    <t>遗属生活补助经费</t>
  </si>
  <si>
    <t>530423251100003717870</t>
  </si>
  <si>
    <t>义务教育家庭经济困难学生生活补助专项资金</t>
  </si>
  <si>
    <t>530423251100003717702</t>
  </si>
  <si>
    <t>义务教育生均公用经费专项资金</t>
  </si>
  <si>
    <t>530423251100003717775</t>
  </si>
  <si>
    <t>义务教育学生营养膳食补助专项经费</t>
  </si>
  <si>
    <t>530423261100005041803</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</si>
  <si>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</si>
  <si>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</si>
  <si>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</si>
  <si>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</si>
  <si>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</si>
  <si>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</si>
  <si>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</si>
  <si>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</si>
  <si>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</si>
  <si>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</si>
  <si>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</si>
  <si>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</si>
  <si>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为切实解决学校正常运转保障难题，云南省通海县第一中学积极响应国家及地方相关政策部署，通过精准摸排、规范审核流程、分类保障落实等举措，为学校正常运转足额投入专项保障资金。此次保障工作实现公用经费资金补助人数覆盖率100%、政策知晓率100%，学生及家长综合满意度超 95%，该项目的落地实施，不仅为学校教学、管理等各项工作有序开展筑牢见识保障，更助力完善教育保障政策体系，以实际行动推动办学质量稳步提升，帮助学生顺利完成学业，促进教育公平，具有重大意义。</t>
  </si>
  <si>
    <t>产出指标</t>
  </si>
  <si>
    <t>数量指标</t>
  </si>
  <si>
    <t>公用经费资金补助人数覆盖率</t>
  </si>
  <si>
    <t>=</t>
  </si>
  <si>
    <t>100</t>
  </si>
  <si>
    <t>%</t>
  </si>
  <si>
    <t>定量指标</t>
  </si>
  <si>
    <t>反映公用经费保障学生情况。公用经费保障率=实际保障人数/应保障人数*100%</t>
  </si>
  <si>
    <t>质量指标</t>
  </si>
  <si>
    <t>教师培训费占比</t>
  </si>
  <si>
    <t>&gt;=</t>
  </si>
  <si>
    <t>反映教师培训费用支出情况。
教师培训费占比=公用经费中全年教师培训费支出总额/公用经费支出总额*100%</t>
  </si>
  <si>
    <t>效益指标</t>
  </si>
  <si>
    <t>社会效益</t>
  </si>
  <si>
    <t>政策知晓率</t>
  </si>
  <si>
    <t>反映补助政策的宣传效果情况。
政策知晓率=调查中补助政策知晓人数/调查总人数*100%</t>
  </si>
  <si>
    <t>满意度指标</t>
  </si>
  <si>
    <t>服务对象满意度</t>
  </si>
  <si>
    <t>学生家长满意度</t>
  </si>
  <si>
    <t>95</t>
  </si>
  <si>
    <t>反映学生家长受益对象的满意程度。获补对象满意度=调查中满意和较满意的获补人员数/调查总人数*100%</t>
  </si>
  <si>
    <t>获补对象满意度</t>
  </si>
  <si>
    <t>反映获补对象的满意程度。
获补对象满意度=调查中满意和较满意的获补人员数/调查总人数*100%</t>
  </si>
  <si>
    <t>根据云人社发〔2010〕127号文件和玉民发〔2022〕16号文件，2026年遗属补助：享受遗属补助人员7人，审核表月补助标准6291元/月，全年合计金额75492元，发放表月补助标准5681元/月，全年合计金额68172元，因有1人享受低保。</t>
  </si>
  <si>
    <t>获得补助人数覆盖率</t>
  </si>
  <si>
    <t>反映获补助学生人数情况。获得补助人数覆盖率=实际获得补助人数/申请符合标准人数*100%</t>
  </si>
  <si>
    <t>时效指标</t>
  </si>
  <si>
    <t>资金到位率</t>
  </si>
  <si>
    <t>反映发放单位及时发放补助资金的情况。
资金到位率=在时限内发放资金/应到位发放资金*100%</t>
  </si>
  <si>
    <t>受益对象满意度</t>
  </si>
  <si>
    <t>反映获补助受益对象的满意程度。获补对象满意度=调查中满意和较满意的获补人员数/调查总人数*100%</t>
  </si>
  <si>
    <t>为切实解决家庭经济困难学生的就学难题，学校积极响应国家及地方学生资助政策部署，云南省通海县第一中学通过精准摸排、规范审核、分类帮扶等举措，对全校220名家庭经济困难学生足额发放专项补助。此次资助工作实现补助对象覆盖率 100%、资格认定准确率 100%，学生及家长综合满意度超 95%，该项目的实施对于完善国家资助政策体系，帮助家庭经济困难学生顺利完成学业，促进教育公平，具有重大意义。</t>
  </si>
  <si>
    <t>获补对象准确率</t>
  </si>
  <si>
    <t>反映获补助对象认定的准确性情况。
获补对象准确率=抽检符合标准的补助对象数/抽检实际补助对象数*100%</t>
  </si>
  <si>
    <t>获补资金覆盖率</t>
  </si>
  <si>
    <t>反映获补助资金学生情况。获补资金覆盖率=实际获得补助资金/申请符合标准资金*100%</t>
  </si>
  <si>
    <t>为切实解决学校正常运转保障难题，云南省通海县第一中学积极响应国家及地方相关政策部署，通过精准摸排、规范审核流程、分类保障落实等举措，为学校正常运转足额投入专项保障资金。此次保障工作实现非税收入资金获补人数覆盖率100%、学校状况改善100%，学生及家长综合满意度超 95%，该项目的落地实施，不仅为学校教学、管理等各项工作有序开展筑牢见识保障，更助力完善教育保障政策体系，以实际行动推动办学质量稳步提升，帮助学生顺利完成学业，促进教育公平，具有重大意义。</t>
  </si>
  <si>
    <t>获补人数覆盖率</t>
  </si>
  <si>
    <t>反映非税收入返还支出获补人数覆盖情况。获补人数覆盖率=实际保障人数/应保障人数*100%</t>
  </si>
  <si>
    <t>教师培训率</t>
  </si>
  <si>
    <t>反映预算部门（单位）组织开展各类培训中预计参训情况。
参训率=（年参训人数/应参训人数）*100%。</t>
  </si>
  <si>
    <t>零星修缮验收合格率</t>
  </si>
  <si>
    <t>反映零星修缮达标的情况。零星修缮验收合格率=零星修缮验收合格数量/零星修缮提交验收数量*100%</t>
  </si>
  <si>
    <t>学校状况改善</t>
  </si>
  <si>
    <t>反映补助促进受助对象学校状况改善的情况。学校状况改善=实际学校状况改善/学校应改善状况*100%</t>
  </si>
  <si>
    <t>根据现有资金使用情况预计单位自有资金，我校2026年度预算安排6000000元，包含的项目为：商品和服务支出-办公费4000000元；其他对个人和家庭补助-1000000元；资本性支出-其他资本性支出1000000元。现进行项目申报。</t>
  </si>
  <si>
    <t>单位自有资金拨款率</t>
  </si>
  <si>
    <t>反映单位自有资金拨款率情况。
单位自有资金拨款率=全年单位自有资金拨款/学校年度单位自有资金拨款*100%</t>
  </si>
  <si>
    <t xml:space="preserve">反映单位自有资金发放率情况。
单位自有资金发放率=全年单位自有资金发放/学校年度单位自有资金数*100%
</t>
  </si>
  <si>
    <t>经济效益</t>
  </si>
  <si>
    <t>反映获补对象的满意程度。获补对象满意度=调查中满意和较满意的获补人员数/调查总人数*100%</t>
  </si>
  <si>
    <t>为切实解决家庭经济困难学生的就学难题，学校积极响应国家及地方学生资助政策部署，云南省通海县第一中学通过精准摸排、规范审核、分类帮扶等举措，对全校17名家庭经济困难学生足额发放专项补助。此次资助工作实现补助对象覆盖率 100%、资格认定准确率 100%，学生及家长综合满意度超 95%，该项目的实施对于完善国家资助政策体系，帮助家庭经济困难学生顺利完成学业，促进教育公平，具有重大意义。</t>
  </si>
  <si>
    <t>义务教育生均公用经费及特殊教育经费用于维持学校正常运转的保障性资金，落实义务教育生均公用经费及特殊教育经费公用经费的责任主体。学校保障学生的数据的真实、准确，管好用好义务教育生均公用经费及特殊教育经费公用经费资金，严禁虚报、截留、挤占或挪用。提高义务教育生均公用经费及特殊教育经费公用经费的使用效益，加强对学校日常财务行为的监督，定期对经费使用情况开展专项检查。学校按照轻重缓急、统筹兼顾的原则安排使用公用经费，既保证正常教学工作，又适当安排促进学生全面发展所需资金。此次保障工作实现公用经费学生覆盖率100%、政策知晓率100%，学生及家长综合满意度超 95%，该项目的落地实施，不仅为学校教学、管理等各项工作有序开展筑牢见识保障，更助力完善教育保障政策体系，以实际行动推动办学质量稳步提升，帮助学生顺利完成学业，促进教育公平，具有重大意义。</t>
  </si>
  <si>
    <t>公用经费学生覆盖率</t>
  </si>
  <si>
    <t>"反映义务教育公用经费对应补助义务教育学生的覆盖情况。
公用经费学生覆盖率=公用经费实际保障学生数/公用经费应保障学生数*100%"</t>
  </si>
  <si>
    <t>反映教师培训费用支出情况。
教师培训费占比=公用经费中年度教师培训费支出总额/公用经费支出总额*100%"</t>
  </si>
  <si>
    <t>为切实解决家庭经济困难学生的就学难题，学校积极响应国家及地方学生资助政策部署，云南省通海县第一中学通过精准摸排、规范审核、分类帮扶等举措，对全校200名家庭经济困难学生足额发放专项补助。此次资助工作实现补助对象覆盖率 100%、资格认定准确率 100%，学生及家长综合满意度超 95%，该项目的实施对于完善国家资助政策体系，帮助家庭经济困难学生顺利完成学业，促进教育公平，具有重大意义。</t>
  </si>
  <si>
    <t>为切实解决家庭经济困难学生的就学难题，学校积极响应国家及地方学生资助政策部署，云南省通海县第一中学通过精准摸排、规范审核、分类帮扶等举措，对全校550名家庭经济困难学生足额发放专项补助。此次资助工作实现补助对象覆盖率 100%、资格认定准确率 100%，学生及家长综合满意度超 95%，该项目的实施对于完善国家资助政策体系，帮助家庭经济困难学生顺利完成学业，促进教育公平，具有重大意义。</t>
  </si>
  <si>
    <t>享受营养改善计划补助覆盖率</t>
  </si>
  <si>
    <t xml:space="preserve">反映享受营养改善计划受助情况。享受营养改善计划补助覆盖率=享受补助学生人数/本校营养改善计划学生人数*100%
</t>
  </si>
  <si>
    <t>补助对象对政策知晓率</t>
  </si>
  <si>
    <t>90</t>
  </si>
  <si>
    <t>补助对象满意度</t>
  </si>
  <si>
    <t xml:space="preserve">反映补助对象满意度。
使用人员满意度=（对项目实施满意的使用人员/问卷调查人数）*100%
</t>
  </si>
  <si>
    <t>为切实解决家庭经济困难学生的就学难题，学校积极响应国家及地方学生资助政策部署,云南省通海县第一中学通过精准摸排、规范审核、分类帮扶等举措，对全校25名家庭经济困难学生足额发放专项补助。此次资助工作实现补助对象覆盖率 100%、资格认定准确率 100%，学生及家长综合满意度超 95%，该项目的实施对于完善国家资助政策体系，帮助家庭经济困难学生顺利完成学业，促进教育公平，具有重大意义。</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</si>
  <si>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</si>
  <si>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</si>
  <si>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</si>
  <si>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</si>
  <si>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</si>
  <si>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</si>
  <si>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</si>
  <si>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</si>
  <si>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</si>
  <si>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</si>
  <si>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</si>
  <si>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</si>
  <si>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</si>
  <si>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</si>
  <si>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</si>
  <si>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学生宿舍高低床</t>
  </si>
  <si>
    <t>张</t>
  </si>
  <si>
    <t>公务用车加油</t>
  </si>
  <si>
    <t>项</t>
  </si>
  <si>
    <t>公务用车保险</t>
  </si>
  <si>
    <t>复印机</t>
  </si>
  <si>
    <t>台</t>
  </si>
  <si>
    <t>油印室用纸</t>
  </si>
  <si>
    <t>箱</t>
  </si>
  <si>
    <t>打印机</t>
  </si>
  <si>
    <t>扫描仪</t>
  </si>
  <si>
    <t>公务用车维修</t>
  </si>
  <si>
    <t>办公电脑</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</si>
  <si>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</si>
  <si>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</si>
  <si>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</si>
  <si>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</si>
  <si>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</si>
  <si>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</si>
  <si>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</si>
  <si>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</si>
  <si>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地区</t>
  </si>
  <si>
    <t>11</t>
  </si>
  <si>
    <t>12</t>
  </si>
  <si>
    <t>13</t>
  </si>
  <si>
    <t>预算09-2表</t>
  </si>
  <si>
    <t>2026年对下转移支付绩效目标表</t>
  </si>
  <si>
    <t>预算10表</t>
  </si>
  <si>
    <t>2026年新增资产配置表</t>
  </si>
  <si>
    <t>资产类别</t>
  </si>
  <si>
    <t>资产分类代码.名称</t>
  </si>
  <si>
    <t>资产名称</t>
  </si>
  <si>
    <t>财政部门批复数（元）</t>
  </si>
  <si>
    <t>单价</t>
  </si>
  <si>
    <t>金额</t>
  </si>
  <si>
    <t>A02 设备</t>
  </si>
  <si>
    <t>A02020100 复印机</t>
  </si>
  <si>
    <t>总务处复印机</t>
  </si>
  <si>
    <t>A02010105 台式计算机</t>
  </si>
  <si>
    <t>各处室办公电脑</t>
  </si>
  <si>
    <t>A02021099 其他打印机</t>
  </si>
  <si>
    <t>各处室办公打印机</t>
  </si>
  <si>
    <t>预算11表</t>
  </si>
  <si>
    <t>2026年上级补助项目支出预算表</t>
  </si>
  <si>
    <t>上级补助</t>
  </si>
  <si>
    <t>预算12表</t>
  </si>
  <si>
    <t>2026年部门项目支出中期规划预算表</t>
  </si>
  <si>
    <t>项目级次</t>
  </si>
  <si>
    <t>本级</t>
  </si>
  <si>
    <t>秀山</t>
    <phoneticPr fontId="16" type="noConversion"/>
  </si>
  <si>
    <t>九龙</t>
    <phoneticPr fontId="16" type="noConversion"/>
  </si>
  <si>
    <t>四街</t>
    <phoneticPr fontId="16" type="noConversion"/>
  </si>
  <si>
    <t>纳古</t>
    <phoneticPr fontId="16" type="noConversion"/>
  </si>
  <si>
    <t>河西</t>
    <phoneticPr fontId="16" type="noConversion"/>
  </si>
  <si>
    <t>杨广</t>
    <phoneticPr fontId="16" type="noConversion"/>
  </si>
  <si>
    <t>里山</t>
    <phoneticPr fontId="16" type="noConversion"/>
  </si>
  <si>
    <t>兴蒙</t>
    <phoneticPr fontId="16" type="noConversion"/>
  </si>
  <si>
    <t>高大</t>
    <phoneticPr fontId="16" type="noConversion"/>
  </si>
  <si>
    <r>
      <t>备注：云南省通海县第一中学202</t>
    </r>
    <r>
      <rPr>
        <sz val="11"/>
        <color rgb="FF000000"/>
        <rFont val="宋体"/>
        <family val="3"/>
        <charset val="134"/>
        <scheme val="minor"/>
      </rPr>
      <t>6</t>
    </r>
    <r>
      <rPr>
        <sz val="11"/>
        <color rgb="FF000000"/>
        <rFont val="宋体"/>
        <scheme val="minor"/>
      </rPr>
      <t>年无一般公共预算三公经费支出预算</t>
    </r>
    <phoneticPr fontId="16" type="noConversion"/>
  </si>
  <si>
    <t>备注：云南省通海县第一中学2026年无政府性基金预算支出预算</t>
    <phoneticPr fontId="16" type="noConversion"/>
  </si>
  <si>
    <t>备注：云南省通海县第一中学2026年无政府购买服务预算</t>
    <phoneticPr fontId="16" type="noConversion"/>
  </si>
  <si>
    <t>备注：云南省通海县第一中学2026年无对下转移支付预算</t>
    <phoneticPr fontId="16" type="noConversion"/>
  </si>
  <si>
    <t>备注：云南省通海县第一中学2026年无对下转移支付绩效目标表</t>
    <phoneticPr fontId="16" type="noConversion"/>
  </si>
  <si>
    <t>备注：云南省通海县第一中学2026年无上级补助项目支出预算</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</si>
</sst>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0.00;;@"/>
    <numFmt numFmtId="177" formatCode="#,##0;\-#,##0;;@"/>
    <numFmt numFmtId="178" formatCode="hh:mm:ss"/>
    <numFmt numFmtId="179" formatCode="yyyy\-mm\-dd"/>
    <numFmt numFmtId="180" formatCode="yyyy\-mm\-dd\ hh:mm:ss"/>
  </numFmts>
  <fonts count="18">
    <font>
      <sz val="11"/>
      <color rgb="FF000000"/>
      <name val="宋体"/>
      <scheme val="minor"/>
    </font>
    <font>
      <sz val="9"/>
      <name val="宋体"/>
      <family val="3"/>
      <charset val="134"/>
    </font>
    <font>
      <sz val="10"/>
      <name val="宋体"/>
      <family val="3"/>
      <charset val="134"/>
    </font>
    <font>
      <sz val="27"/>
      <name val="SimSun"/>
      <charset val="134"/>
    </font>
    <font>
      <b/>
      <sz val="11"/>
      <name val="宋体"/>
      <family val="3"/>
      <charset val="134"/>
    </font>
    <font>
      <sz val="10.5"/>
      <name val="SimSun"/>
      <charset val="134"/>
    </font>
    <font>
      <b/>
      <sz val="9"/>
      <name val="宋体"/>
      <family val="3"/>
      <charset val="134"/>
    </font>
    <font>
      <sz val="11"/>
      <name val="宋体"/>
      <family val="3"/>
      <charset val="134"/>
    </font>
    <font>
      <sz val="10.5"/>
      <name val="宋体"/>
      <family val="3"/>
      <charset val="134"/>
    </font>
    <font>
      <b/>
      <sz val="10.5"/>
      <name val="宋体"/>
      <family val="3"/>
      <charset val="134"/>
    </font>
    <font>
      <sz val="27"/>
      <name val="Times New Roman"/>
      <family val="1"/>
    </font>
    <font>
      <sz val="10.5"/>
      <color rgb="FF000000"/>
      <name val="SimSun"/>
      <charset val="134"/>
    </font>
    <font>
      <sz val="9"/>
      <name val="SimSun"/>
      <charset val="134"/>
    </font>
    <font>
      <sz val="27"/>
      <name val="宋体"/>
      <family val="3"/>
      <charset val="134"/>
    </font>
    <font>
      <sz val="27"/>
      <name val="Calibri"/>
      <family val="2"/>
    </font>
    <font>
      <sz val="11"/>
      <color rgb="FF000000"/>
      <name val="宋体"/>
      <family val="3"/>
      <charset val="134"/>
      <scheme val="minor"/>
    </font>
    <font>
      <sz val="9"/>
      <name val="宋体"/>
      <family val="3"/>
      <charset val="134"/>
      <scheme val="minor"/>
    </font>
    <font>
      <sz val="10"/>
      <color rgb="FF000000"/>
      <name val="宋体"/>
      <family val="3"/>
      <charset val="134"/>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bottom/>
      <diagonal/>
    </border>
  </borders>
  <cellStyleXfs count="8">
    <xf numFmtId="0" fontId="0" fillId="0" borderId="0">
      <alignment vertical="top"/>
    </xf>
    <xf numFmtId="176" fontId="1" fillId="0" borderId="1">
      <alignment horizontal="right" vertical="center"/>
    </xf>
    <xf numFmtId="49" fontId="1" fillId="0" borderId="1">
      <alignment horizontal="left" vertical="center" wrapText="1"/>
    </xf>
    <xf numFmtId="178" fontId="1" fillId="0" borderId="1">
      <alignment horizontal="right" vertical="center"/>
    </xf>
    <xf numFmtId="179" fontId="1" fillId="0" borderId="1">
      <alignment horizontal="right" vertical="center"/>
    </xf>
    <xf numFmtId="180" fontId="1" fillId="0" borderId="1">
      <alignment horizontal="right" vertical="center"/>
    </xf>
    <xf numFmtId="10" fontId="1" fillId="0" borderId="1">
      <alignment horizontal="right" vertical="center"/>
    </xf>
    <xf numFmtId="177" fontId="1" fillId="0" borderId="1">
      <alignment horizontal="right" vertical="center"/>
    </xf>
  </cellStyleXfs>
  <cellXfs count="90">
    <xf numFmtId="0" fontId="0" fillId="0" borderId="0" xfId="0" applyFont="1">
      <alignment vertical="top"/>
    </xf>
    <xf numFmtId="176" fontId="1" fillId="0" borderId="1" xfId="1" applyNumberFormat="1" applyFont="1" applyBorder="1">
      <alignment horizontal="right" vertical="center"/>
    </xf>
    <xf numFmtId="49" fontId="1" fillId="0" borderId="1" xfId="2" applyNumberFormat="1" applyFont="1" applyBorder="1">
      <alignment horizontal="left" vertical="center" wrapText="1"/>
    </xf>
    <xf numFmtId="0" fontId="2" fillId="0" borderId="0" xfId="0" applyFont="1" applyAlignment="1"/>
    <xf numFmtId="0" fontId="1" fillId="0" borderId="0" xfId="0" applyFont="1" applyAlignment="1">
      <alignment horizontal="right"/>
    </xf>
    <xf numFmtId="0" fontId="4" fillId="0" borderId="0" xfId="0" applyFont="1" applyAlignment="1">
      <alignment horizontal="center" vertical="center"/>
    </xf>
    <xf numFmtId="0" fontId="5" fillId="0" borderId="1" xfId="0" applyFont="1" applyBorder="1" applyAlignment="1">
      <alignment horizontal="center" vertical="center"/>
    </xf>
    <xf numFmtId="0" fontId="1" fillId="0" borderId="1" xfId="0" applyFont="1" applyBorder="1" applyAlignment="1">
      <alignment horizontal="left" vertical="center"/>
    </xf>
    <xf numFmtId="176" fontId="1" fillId="0" borderId="1" xfId="0" applyNumberFormat="1" applyFont="1" applyBorder="1" applyAlignment="1">
      <alignment horizontal="right" vertical="center"/>
    </xf>
    <xf numFmtId="0" fontId="1" fillId="0" borderId="2" xfId="0"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176" fontId="6" fillId="0" borderId="1" xfId="0" applyNumberFormat="1" applyFont="1" applyBorder="1" applyAlignment="1">
      <alignment horizontal="right" vertical="center"/>
    </xf>
    <xf numFmtId="0" fontId="6" fillId="0" borderId="2" xfId="0" applyFont="1" applyBorder="1" applyAlignment="1">
      <alignment horizontal="left" vertical="center"/>
    </xf>
    <xf numFmtId="0" fontId="6" fillId="0" borderId="1" xfId="0" applyFont="1" applyBorder="1" applyAlignment="1">
      <alignment horizontal="left" vertical="center"/>
    </xf>
    <xf numFmtId="0" fontId="1" fillId="0" borderId="0" xfId="0" applyFont="1" applyAlignment="1">
      <alignment horizontal="right" vertical="center"/>
    </xf>
    <xf numFmtId="0" fontId="7" fillId="0" borderId="0" xfId="0" applyFont="1" applyAlignment="1"/>
    <xf numFmtId="0" fontId="8" fillId="0" borderId="1" xfId="0" applyFont="1" applyBorder="1" applyAlignment="1">
      <alignment horizontal="center" vertical="center" wrapText="1"/>
    </xf>
    <xf numFmtId="0" fontId="8" fillId="0" borderId="4"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1" fillId="0" borderId="1" xfId="0" applyFont="1" applyBorder="1" applyAlignment="1">
      <alignment horizontal="left" vertical="center" wrapText="1"/>
    </xf>
    <xf numFmtId="0" fontId="8" fillId="0" borderId="1" xfId="0" applyFont="1" applyBorder="1" applyAlignment="1">
      <alignment horizontal="center" vertical="center"/>
    </xf>
    <xf numFmtId="0" fontId="1" fillId="0" borderId="1" xfId="0" applyFont="1" applyBorder="1" applyAlignment="1">
      <alignment horizontal="left" vertical="center" wrapText="1" indent="1"/>
    </xf>
    <xf numFmtId="0" fontId="1" fillId="0" borderId="1" xfId="0" applyFont="1" applyBorder="1" applyAlignment="1">
      <alignment horizontal="left" vertical="center" wrapText="1" indent="2"/>
    </xf>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right" vertical="center" wrapText="1"/>
    </xf>
    <xf numFmtId="0" fontId="2" fillId="0" borderId="0" xfId="0" applyFont="1" applyAlignment="1">
      <alignment horizontal="center" wrapText="1"/>
    </xf>
    <xf numFmtId="0" fontId="2" fillId="0" borderId="0" xfId="0" applyFont="1" applyAlignment="1">
      <alignment wrapText="1"/>
    </xf>
    <xf numFmtId="0" fontId="1" fillId="0" borderId="0" xfId="0" applyFont="1" applyAlignment="1">
      <alignment horizontal="right"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176" fontId="12" fillId="0" borderId="1" xfId="0" applyNumberFormat="1" applyFont="1" applyBorder="1" applyAlignment="1">
      <alignment horizontal="right" vertical="center"/>
    </xf>
    <xf numFmtId="49" fontId="1" fillId="0" borderId="6" xfId="2" applyNumberFormat="1" applyFont="1" applyBorder="1" applyAlignment="1">
      <alignment horizontal="right" vertical="center" wrapText="1"/>
    </xf>
    <xf numFmtId="49" fontId="1" fillId="0" borderId="6" xfId="2" applyNumberFormat="1" applyFont="1" applyBorder="1">
      <alignment horizontal="left" vertical="center" wrapText="1"/>
    </xf>
    <xf numFmtId="49" fontId="8" fillId="0" borderId="1" xfId="2" applyNumberFormat="1" applyFont="1" applyBorder="1" applyAlignment="1">
      <alignment horizontal="center" vertical="center" wrapText="1"/>
    </xf>
    <xf numFmtId="177" fontId="1" fillId="0" borderId="1" xfId="7" applyNumberFormat="1" applyFont="1" applyBorder="1" applyAlignment="1">
      <alignment horizontal="center" vertical="center" wrapText="1"/>
    </xf>
    <xf numFmtId="176" fontId="1" fillId="0" borderId="1" xfId="2" applyNumberFormat="1" applyFont="1" applyBorder="1" applyAlignment="1">
      <alignment horizontal="right" vertical="center" wrapText="1"/>
    </xf>
    <xf numFmtId="49" fontId="1" fillId="0" borderId="1" xfId="2" applyNumberFormat="1" applyFont="1" applyBorder="1" applyAlignment="1">
      <alignment horizontal="left" vertical="center" wrapText="1" indent="1"/>
    </xf>
    <xf numFmtId="49" fontId="1" fillId="0" borderId="1" xfId="2" applyNumberFormat="1" applyFont="1" applyBorder="1" applyAlignment="1">
      <alignment horizontal="center" vertical="center" wrapText="1"/>
    </xf>
    <xf numFmtId="176" fontId="1" fillId="0" borderId="1" xfId="0" applyNumberFormat="1" applyFont="1" applyBorder="1" applyAlignment="1">
      <alignment horizontal="left" vertical="center" wrapText="1"/>
    </xf>
    <xf numFmtId="176" fontId="1" fillId="0" borderId="1" xfId="2" applyNumberFormat="1" applyFont="1" applyBorder="1">
      <alignment horizontal="left" vertical="center" wrapText="1"/>
    </xf>
    <xf numFmtId="176" fontId="1" fillId="0" borderId="1" xfId="2" applyNumberFormat="1" applyFont="1" applyBorder="1" applyAlignment="1">
      <alignment horizontal="center" vertical="center" wrapText="1"/>
    </xf>
    <xf numFmtId="49" fontId="6" fillId="0" borderId="6" xfId="2" applyNumberFormat="1" applyFont="1" applyBorder="1" applyAlignment="1">
      <alignment horizontal="right" vertical="center" wrapText="1"/>
    </xf>
    <xf numFmtId="49" fontId="5" fillId="0" borderId="1" xfId="2" applyNumberFormat="1" applyFont="1" applyBorder="1" applyAlignment="1">
      <alignment horizontal="center" vertical="center" wrapText="1"/>
    </xf>
    <xf numFmtId="177" fontId="5" fillId="0" borderId="1" xfId="7" applyNumberFormat="1" applyFont="1" applyBorder="1" applyAlignment="1">
      <alignment horizontal="center" vertical="center" wrapText="1"/>
    </xf>
    <xf numFmtId="0" fontId="1" fillId="0" borderId="1" xfId="2" applyNumberFormat="1" applyFont="1" applyBorder="1">
      <alignment horizontal="left" vertical="center" wrapText="1"/>
    </xf>
    <xf numFmtId="176" fontId="1" fillId="0" borderId="1" xfId="0" applyNumberFormat="1" applyFont="1" applyBorder="1" applyAlignment="1">
      <alignment horizontal="right" vertical="center" wrapText="1"/>
    </xf>
    <xf numFmtId="177" fontId="8" fillId="0" borderId="1" xfId="7"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1" fillId="0" borderId="6" xfId="2" applyNumberFormat="1" applyFont="1" applyBorder="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left" vertical="center"/>
    </xf>
    <xf numFmtId="0" fontId="5"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 fillId="0" borderId="1" xfId="0" applyFont="1" applyBorder="1" applyAlignment="1">
      <alignment horizontal="center" vertical="center" wrapText="1"/>
    </xf>
    <xf numFmtId="0" fontId="8" fillId="0" borderId="4"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wrapText="1"/>
    </xf>
    <xf numFmtId="0" fontId="1" fillId="0" borderId="0" xfId="0" applyFont="1" applyAlignment="1">
      <alignment horizontal="left" vertical="center" wrapText="1"/>
    </xf>
    <xf numFmtId="0" fontId="8" fillId="0" borderId="1" xfId="0" applyFont="1" applyBorder="1" applyAlignment="1">
      <alignment horizontal="center" vertical="center"/>
    </xf>
    <xf numFmtId="0" fontId="10" fillId="0" borderId="0" xfId="0" applyFont="1" applyAlignment="1">
      <alignment horizontal="center" vertical="center"/>
    </xf>
    <xf numFmtId="0" fontId="3" fillId="0" borderId="0" xfId="0" applyFont="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1" fillId="0" borderId="1" xfId="0" applyFont="1" applyBorder="1" applyAlignment="1">
      <alignment horizontal="center" vertical="center"/>
    </xf>
    <xf numFmtId="49" fontId="3" fillId="0" borderId="6" xfId="2" applyNumberFormat="1" applyFont="1" applyBorder="1" applyAlignment="1">
      <alignment horizontal="center" vertical="center" wrapText="1"/>
    </xf>
    <xf numFmtId="49" fontId="1" fillId="0" borderId="6" xfId="2" applyNumberFormat="1" applyFont="1" applyBorder="1" applyAlignment="1">
      <alignment horizontal="right" vertical="center" wrapText="1"/>
    </xf>
    <xf numFmtId="49" fontId="8" fillId="0" borderId="1" xfId="2" applyNumberFormat="1" applyFont="1" applyBorder="1" applyAlignment="1">
      <alignment horizontal="center" vertical="center" wrapText="1"/>
    </xf>
    <xf numFmtId="49" fontId="1" fillId="0" borderId="6" xfId="2" applyNumberFormat="1" applyFont="1" applyBorder="1">
      <alignment horizontal="left" vertical="center" wrapText="1"/>
    </xf>
    <xf numFmtId="49" fontId="6" fillId="0" borderId="6" xfId="2" applyNumberFormat="1" applyFont="1" applyBorder="1" applyAlignment="1">
      <alignment horizontal="right" vertical="center" wrapText="1"/>
    </xf>
    <xf numFmtId="49" fontId="5" fillId="0" borderId="1" xfId="2" applyNumberFormat="1" applyFont="1" applyBorder="1" applyAlignment="1">
      <alignment horizontal="center" vertical="center" wrapText="1"/>
    </xf>
    <xf numFmtId="49" fontId="1" fillId="0" borderId="1" xfId="2" applyNumberFormat="1" applyFont="1" applyBorder="1" applyAlignment="1">
      <alignment horizontal="center" vertical="center" wrapText="1"/>
    </xf>
    <xf numFmtId="176" fontId="1" fillId="0" borderId="1" xfId="2" applyNumberFormat="1" applyFont="1" applyBorder="1" applyAlignment="1">
      <alignment horizontal="center" vertical="center" wrapText="1"/>
    </xf>
    <xf numFmtId="49" fontId="10" fillId="0" borderId="6" xfId="2" applyNumberFormat="1" applyFont="1" applyBorder="1" applyAlignment="1">
      <alignment horizontal="center" vertical="center" wrapText="1"/>
    </xf>
    <xf numFmtId="49" fontId="13" fillId="0" borderId="6" xfId="2"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0" fontId="14" fillId="0" borderId="6" xfId="0" applyFont="1" applyBorder="1" applyAlignment="1">
      <alignment horizontal="center" vertical="center"/>
    </xf>
    <xf numFmtId="49" fontId="13" fillId="0" borderId="6" xfId="0" applyNumberFormat="1" applyFont="1" applyBorder="1" applyAlignment="1">
      <alignment horizontal="center" vertical="center" wrapText="1"/>
    </xf>
    <xf numFmtId="0" fontId="1" fillId="0" borderId="1" xfId="0" applyFont="1" applyBorder="1" applyAlignment="1">
      <alignment horizontal="center" vertical="center"/>
    </xf>
    <xf numFmtId="0" fontId="5" fillId="0" borderId="1" xfId="0" applyFont="1" applyBorder="1" applyAlignment="1">
      <alignment horizontal="center" vertical="center" wrapText="1"/>
    </xf>
    <xf numFmtId="0" fontId="15" fillId="0" borderId="0" xfId="0" applyFont="1" applyAlignment="1">
      <alignment horizontal="left" vertical="center"/>
    </xf>
    <xf numFmtId="0" fontId="17" fillId="0" borderId="6" xfId="0" applyFont="1" applyBorder="1" applyAlignment="1" applyProtection="1"/>
  </cellXfs>
  <cellStyles count="9">
    <cellStyle name="DateStyle" xfId="4"/>
    <cellStyle name="DateTimeStyle" xfId="5"/>
    <cellStyle name="IntegralNumberStyle" xfId="7"/>
    <cellStyle name="MoneyStyle" xfId="1"/>
    <cellStyle name="NumberStyle" xfId="1"/>
    <cellStyle name="PercentStyle" xfId="6"/>
    <cellStyle name="TextStyle" xfId="2"/>
    <cellStyle name="TimeStyle" xfId="3"/>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22"/>
  <sheetViews>
    <sheetView showZeros="0" tabSelected="1" workbookViewId="0">
      <selection activeCell="I19" sqref="I19"/>
    </sheetView>
  </sheetViews>
  <sheetFormatPr defaultColWidth="8.875" defaultRowHeight="15" customHeight="1"/>
  <cols>
    <col min="1" max="4" width="35.75" customWidth="1"/>
  </cols>
  <sheetData>
    <row r="1" spans="1:4" ht="18.75" customHeight="1">
      <c r="A1" s="3"/>
      <c r="B1" s="3"/>
      <c r="C1" s="3"/>
      <c r="D1" s="4" t="s">
        <v>0</v>
      </c>
    </row>
    <row r="2" spans="1:4" ht="45" customHeight="1">
      <c r="A2" s="56" t="s">
        <v>1</v>
      </c>
      <c r="B2" s="56"/>
      <c r="C2" s="56"/>
      <c r="D2" s="56"/>
    </row>
    <row r="3" spans="1:4" ht="18.75" customHeight="1">
      <c r="A3" s="57" t="str">
        <f>"单位名称："&amp;"云南省通海县第一中学"</f>
        <v>单位名称：云南省通海县第一中学</v>
      </c>
      <c r="B3" s="57"/>
      <c r="C3" s="5"/>
      <c r="D3" s="4" t="s">
        <v>2</v>
      </c>
    </row>
    <row r="4" spans="1:4" ht="22.5" customHeight="1">
      <c r="A4" s="58" t="s">
        <v>3</v>
      </c>
      <c r="B4" s="58"/>
      <c r="C4" s="58" t="s">
        <v>4</v>
      </c>
      <c r="D4" s="58"/>
    </row>
    <row r="5" spans="1:4" ht="18.75" customHeight="1">
      <c r="A5" s="58" t="s">
        <v>5</v>
      </c>
      <c r="B5" s="58" t="s">
        <v>6</v>
      </c>
      <c r="C5" s="58" t="s">
        <v>7</v>
      </c>
      <c r="D5" s="58" t="s">
        <v>6</v>
      </c>
    </row>
    <row r="6" spans="1:4" ht="18.75" customHeight="1">
      <c r="A6" s="58"/>
      <c r="B6" s="58"/>
      <c r="C6" s="58"/>
      <c r="D6" s="58"/>
    </row>
    <row r="7" spans="1:4" ht="22.5" customHeight="1">
      <c r="A7" s="7" t="s">
        <v>8</v>
      </c>
      <c r="B7" s="1">
        <v>40215143.850000001</v>
      </c>
      <c r="C7" s="7" t="str">
        <f>"一"&amp;"、"&amp;"教育支出"</f>
        <v>一、教育支出</v>
      </c>
      <c r="D7" s="1">
        <v>36458830.079999998</v>
      </c>
    </row>
    <row r="8" spans="1:4" ht="22.5" customHeight="1">
      <c r="A8" s="7" t="s">
        <v>9</v>
      </c>
      <c r="B8" s="1"/>
      <c r="C8" s="7" t="str">
        <f>"二"&amp;"、"&amp;"社会保障和就业支出"</f>
        <v>二、社会保障和就业支出</v>
      </c>
      <c r="D8" s="1">
        <v>5336756.0599999996</v>
      </c>
    </row>
    <row r="9" spans="1:4" ht="22.5" customHeight="1">
      <c r="A9" s="7" t="s">
        <v>10</v>
      </c>
      <c r="B9" s="1"/>
      <c r="C9" s="7" t="str">
        <f>"三"&amp;"、"&amp;"卫生健康支出"</f>
        <v>三、卫生健康支出</v>
      </c>
      <c r="D9" s="1">
        <v>3502489.71</v>
      </c>
    </row>
    <row r="10" spans="1:4" ht="22.5" customHeight="1">
      <c r="A10" s="7" t="s">
        <v>11</v>
      </c>
      <c r="B10" s="1">
        <v>1685012</v>
      </c>
      <c r="C10" s="7" t="str">
        <f>"四"&amp;"、"&amp;"住房保障支出"</f>
        <v>四、住房保障支出</v>
      </c>
      <c r="D10" s="1">
        <v>2602080</v>
      </c>
    </row>
    <row r="11" spans="1:4" ht="22.5" customHeight="1">
      <c r="A11" s="7" t="s">
        <v>12</v>
      </c>
      <c r="B11" s="1">
        <v>6000000</v>
      </c>
      <c r="C11" s="7"/>
      <c r="D11" s="1"/>
    </row>
    <row r="12" spans="1:4" ht="22.5" customHeight="1">
      <c r="A12" s="7" t="s">
        <v>13</v>
      </c>
      <c r="B12" s="1"/>
      <c r="C12" s="7"/>
      <c r="D12" s="1"/>
    </row>
    <row r="13" spans="1:4" ht="22.5" customHeight="1">
      <c r="A13" s="7" t="s">
        <v>14</v>
      </c>
      <c r="B13" s="1"/>
      <c r="C13" s="7"/>
      <c r="D13" s="1"/>
    </row>
    <row r="14" spans="1:4" ht="22.5" customHeight="1">
      <c r="A14" s="7" t="s">
        <v>15</v>
      </c>
      <c r="B14" s="1"/>
      <c r="C14" s="7"/>
      <c r="D14" s="1"/>
    </row>
    <row r="15" spans="1:4" ht="22.5" customHeight="1">
      <c r="A15" s="9" t="s">
        <v>16</v>
      </c>
      <c r="B15" s="1"/>
      <c r="C15" s="10"/>
      <c r="D15" s="1"/>
    </row>
    <row r="16" spans="1:4" ht="22.5" customHeight="1">
      <c r="A16" s="9" t="s">
        <v>17</v>
      </c>
      <c r="B16" s="1">
        <v>6000000</v>
      </c>
      <c r="C16" s="10"/>
      <c r="D16" s="1"/>
    </row>
    <row r="17" spans="1:4" ht="22.5" customHeight="1">
      <c r="A17" s="9"/>
      <c r="B17" s="1"/>
      <c r="C17" s="10"/>
      <c r="D17" s="1"/>
    </row>
    <row r="18" spans="1:4" ht="22.5" customHeight="1">
      <c r="A18" s="11" t="s">
        <v>18</v>
      </c>
      <c r="B18" s="12">
        <v>47900155.850000001</v>
      </c>
      <c r="C18" s="10" t="s">
        <v>19</v>
      </c>
      <c r="D18" s="12">
        <v>47900155.850000001</v>
      </c>
    </row>
    <row r="19" spans="1:4" ht="22.5" customHeight="1">
      <c r="A19" s="13" t="s">
        <v>20</v>
      </c>
      <c r="B19" s="1"/>
      <c r="C19" s="14" t="s">
        <v>21</v>
      </c>
      <c r="D19" s="8"/>
    </row>
    <row r="20" spans="1:4" ht="22.5" customHeight="1">
      <c r="A20" s="9" t="s">
        <v>22</v>
      </c>
      <c r="B20" s="12"/>
      <c r="C20" s="9" t="s">
        <v>22</v>
      </c>
      <c r="D20" s="12"/>
    </row>
    <row r="21" spans="1:4" ht="22.5" customHeight="1">
      <c r="A21" s="9" t="s">
        <v>23</v>
      </c>
      <c r="B21" s="12"/>
      <c r="C21" s="9" t="s">
        <v>24</v>
      </c>
      <c r="D21" s="12"/>
    </row>
    <row r="22" spans="1:4" ht="22.5" customHeight="1">
      <c r="A22" s="11" t="s">
        <v>25</v>
      </c>
      <c r="B22" s="12">
        <v>47900155.850000001</v>
      </c>
      <c r="C22" s="10" t="s">
        <v>26</v>
      </c>
      <c r="D22" s="12">
        <v>47900155.850000001</v>
      </c>
    </row>
  </sheetData>
  <mergeCells count="8">
    <mergeCell ref="A2:D2"/>
    <mergeCell ref="A3:B3"/>
    <mergeCell ref="A4:B4"/>
    <mergeCell ref="C4:D4"/>
    <mergeCell ref="A5:A6"/>
    <mergeCell ref="B5:B6"/>
    <mergeCell ref="C5:C6"/>
    <mergeCell ref="D5:D6"/>
  </mergeCells>
  <phoneticPr fontId="16" type="noConversion"/>
  <pageMargins left="0.7" right="0.7" top="0.75" bottom="0.75" header="0.3" footer="0.3"/>
  <pageSetup paperSize="9" scale="93" pageOrder="overThenDown" orientation="landscape" r:id="rId1"/>
  <headerFooter>
    <oddHeader>&amp;L&amp;C&amp;R</oddHeader>
    <oddFooter>&amp;L&amp;C&amp;R</oddFooter>
    <evenHeader>&amp;L&amp;C&amp;R</evenHeader>
    <evenFooter>&amp;L&amp;C&amp;R</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9"/>
  <sheetViews>
    <sheetView showZeros="0" tabSelected="1" workbookViewId="0">
      <selection activeCell="I19" sqref="I19"/>
    </sheetView>
  </sheetViews>
  <sheetFormatPr defaultColWidth="8.875" defaultRowHeight="15" customHeight="1"/>
  <cols>
    <col min="1" max="1" width="28.625" customWidth="1"/>
    <col min="2" max="2" width="17.125" customWidth="1"/>
    <col min="3" max="3" width="28.625" customWidth="1"/>
    <col min="4" max="6" width="21.375" customWidth="1"/>
  </cols>
  <sheetData>
    <row r="1" spans="1:6" ht="18.75" customHeight="1">
      <c r="A1" s="3"/>
      <c r="B1" s="3"/>
      <c r="C1" s="3"/>
      <c r="D1" s="3"/>
      <c r="E1" s="3"/>
      <c r="F1" s="25" t="s">
        <v>311</v>
      </c>
    </row>
    <row r="2" spans="1:6" ht="37.5" customHeight="1">
      <c r="A2" s="56" t="s">
        <v>312</v>
      </c>
      <c r="B2" s="56"/>
      <c r="C2" s="56"/>
      <c r="D2" s="56"/>
      <c r="E2" s="56"/>
      <c r="F2" s="56"/>
    </row>
    <row r="3" spans="1:6" ht="18.75" customHeight="1">
      <c r="A3" s="66" t="str">
        <f>"单位名称："&amp;"云南省通海县第一中学"</f>
        <v>单位名称：云南省通海县第一中学</v>
      </c>
      <c r="B3" s="66"/>
      <c r="C3" s="66"/>
      <c r="D3" s="26"/>
      <c r="E3" s="26"/>
      <c r="F3" s="27" t="s">
        <v>29</v>
      </c>
    </row>
    <row r="4" spans="1:6" ht="18.75" customHeight="1">
      <c r="A4" s="59" t="s">
        <v>135</v>
      </c>
      <c r="B4" s="59" t="s">
        <v>59</v>
      </c>
      <c r="C4" s="59" t="s">
        <v>60</v>
      </c>
      <c r="D4" s="67" t="s">
        <v>313</v>
      </c>
      <c r="E4" s="67"/>
      <c r="F4" s="67"/>
    </row>
    <row r="5" spans="1:6" ht="18.75" customHeight="1">
      <c r="A5" s="59" t="s">
        <v>59</v>
      </c>
      <c r="B5" s="59" t="s">
        <v>59</v>
      </c>
      <c r="C5" s="59" t="s">
        <v>60</v>
      </c>
      <c r="D5" s="22" t="s">
        <v>34</v>
      </c>
      <c r="E5" s="22" t="s">
        <v>63</v>
      </c>
      <c r="F5" s="22" t="s">
        <v>64</v>
      </c>
    </row>
    <row r="6" spans="1:6" ht="18.75" customHeight="1">
      <c r="A6" s="20" t="s">
        <v>46</v>
      </c>
      <c r="B6" s="20">
        <v>2</v>
      </c>
      <c r="C6" s="20">
        <v>3</v>
      </c>
      <c r="D6" s="20" t="s">
        <v>49</v>
      </c>
      <c r="E6" s="20" t="s">
        <v>50</v>
      </c>
      <c r="F6" s="20" t="s">
        <v>51</v>
      </c>
    </row>
    <row r="7" spans="1:6" ht="20.25" customHeight="1">
      <c r="A7" s="21"/>
      <c r="B7" s="21"/>
      <c r="C7" s="21"/>
      <c r="D7" s="1"/>
      <c r="E7" s="1"/>
      <c r="F7" s="1"/>
    </row>
    <row r="8" spans="1:6" ht="20.25" customHeight="1">
      <c r="A8" s="62" t="s">
        <v>107</v>
      </c>
      <c r="B8" s="62"/>
      <c r="C8" s="62"/>
      <c r="D8" s="8"/>
      <c r="E8" s="8"/>
      <c r="F8" s="8"/>
    </row>
    <row r="9" spans="1:6" ht="15" customHeight="1">
      <c r="A9" s="89" t="s">
        <v>385</v>
      </c>
    </row>
  </sheetData>
  <mergeCells count="7">
    <mergeCell ref="A2:F2"/>
    <mergeCell ref="D4:F4"/>
    <mergeCell ref="A8:C8"/>
    <mergeCell ref="A4:A5"/>
    <mergeCell ref="C4:C5"/>
    <mergeCell ref="B4:B5"/>
    <mergeCell ref="A3:C3"/>
  </mergeCells>
  <phoneticPr fontId="16" type="noConversion"/>
  <pageMargins left="0.7" right="0.7" top="0.75" bottom="0.75" header="0.3" footer="0.3"/>
  <pageSetup paperSize="9" scale="96" pageOrder="overThenDown" orientation="landscape" r:id="rId1"/>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Q18"/>
  <sheetViews>
    <sheetView showZeros="0" tabSelected="1" workbookViewId="0">
      <selection activeCell="I19" sqref="I19"/>
    </sheetView>
  </sheetViews>
  <sheetFormatPr defaultColWidth="8.875" defaultRowHeight="15" customHeight="1"/>
  <cols>
    <col min="1" max="1" width="33" customWidth="1"/>
    <col min="2" max="2" width="31.25" customWidth="1"/>
    <col min="3" max="3" width="31.375" customWidth="1"/>
    <col min="4" max="4" width="11.375" customWidth="1"/>
    <col min="5" max="7" width="16.25" customWidth="1"/>
    <col min="8" max="11" width="16.375" customWidth="1"/>
    <col min="12" max="17" width="16.25" customWidth="1"/>
  </cols>
  <sheetData>
    <row r="1" spans="1:17" ht="15" customHeight="1">
      <c r="A1" s="77"/>
      <c r="B1" s="77"/>
      <c r="C1" s="77"/>
      <c r="D1" s="77"/>
      <c r="E1" s="77"/>
      <c r="F1" s="77"/>
      <c r="G1" s="77"/>
      <c r="H1" s="77"/>
      <c r="I1" s="77"/>
      <c r="J1" s="77"/>
      <c r="K1" s="77"/>
      <c r="L1" s="77"/>
      <c r="M1" s="77"/>
      <c r="N1" s="48"/>
      <c r="O1" s="48"/>
      <c r="P1" s="48"/>
      <c r="Q1" s="38" t="s">
        <v>314</v>
      </c>
    </row>
    <row r="2" spans="1:17" ht="45" customHeight="1">
      <c r="A2" s="73" t="s">
        <v>315</v>
      </c>
      <c r="B2" s="73"/>
      <c r="C2" s="73"/>
      <c r="D2" s="73"/>
      <c r="E2" s="73"/>
      <c r="F2" s="73"/>
      <c r="G2" s="73"/>
      <c r="H2" s="73"/>
      <c r="I2" s="73"/>
      <c r="J2" s="73"/>
      <c r="K2" s="73"/>
      <c r="L2" s="73"/>
      <c r="M2" s="73"/>
      <c r="N2" s="81"/>
      <c r="O2" s="81"/>
      <c r="P2" s="81"/>
      <c r="Q2" s="81"/>
    </row>
    <row r="3" spans="1:17" ht="20.25" customHeight="1">
      <c r="A3" s="76" t="str">
        <f>"单位名称："&amp;"云南省通海县第一中学"</f>
        <v>单位名称：云南省通海县第一中学</v>
      </c>
      <c r="B3" s="76"/>
      <c r="C3" s="76"/>
      <c r="D3" s="76"/>
      <c r="E3" s="76"/>
      <c r="F3" s="76"/>
      <c r="G3" s="76"/>
      <c r="H3" s="76"/>
      <c r="I3" s="76"/>
      <c r="J3" s="76"/>
      <c r="K3" s="76"/>
      <c r="L3" s="76"/>
      <c r="M3" s="76"/>
      <c r="N3" s="39"/>
      <c r="O3" s="39"/>
      <c r="P3" s="39"/>
      <c r="Q3" s="38" t="s">
        <v>29</v>
      </c>
    </row>
    <row r="4" spans="1:17" ht="20.25" customHeight="1">
      <c r="A4" s="78" t="s">
        <v>316</v>
      </c>
      <c r="B4" s="78" t="s">
        <v>317</v>
      </c>
      <c r="C4" s="78" t="s">
        <v>318</v>
      </c>
      <c r="D4" s="78" t="s">
        <v>319</v>
      </c>
      <c r="E4" s="78" t="s">
        <v>320</v>
      </c>
      <c r="F4" s="78" t="s">
        <v>321</v>
      </c>
      <c r="G4" s="78" t="s">
        <v>142</v>
      </c>
      <c r="H4" s="78"/>
      <c r="I4" s="78"/>
      <c r="J4" s="78"/>
      <c r="K4" s="78"/>
      <c r="L4" s="78"/>
      <c r="M4" s="78"/>
      <c r="N4" s="78"/>
      <c r="O4" s="78"/>
      <c r="P4" s="78"/>
      <c r="Q4" s="78"/>
    </row>
    <row r="5" spans="1:17" ht="20.25" customHeight="1">
      <c r="A5" s="78" t="s">
        <v>322</v>
      </c>
      <c r="B5" s="78" t="s">
        <v>317</v>
      </c>
      <c r="C5" s="78" t="s">
        <v>318</v>
      </c>
      <c r="D5" s="78" t="s">
        <v>319</v>
      </c>
      <c r="E5" s="78" t="s">
        <v>320</v>
      </c>
      <c r="F5" s="78" t="s">
        <v>321</v>
      </c>
      <c r="G5" s="78" t="s">
        <v>32</v>
      </c>
      <c r="H5" s="78" t="s">
        <v>35</v>
      </c>
      <c r="I5" s="78" t="s">
        <v>323</v>
      </c>
      <c r="J5" s="78" t="s">
        <v>324</v>
      </c>
      <c r="K5" s="78" t="s">
        <v>38</v>
      </c>
      <c r="L5" s="78" t="s">
        <v>325</v>
      </c>
      <c r="M5" s="78" t="s">
        <v>62</v>
      </c>
      <c r="N5" s="78"/>
      <c r="O5" s="78"/>
      <c r="P5" s="78"/>
      <c r="Q5" s="78"/>
    </row>
    <row r="6" spans="1:17" ht="32.450000000000003" customHeight="1">
      <c r="A6" s="78"/>
      <c r="B6" s="78"/>
      <c r="C6" s="78"/>
      <c r="D6" s="78"/>
      <c r="E6" s="78"/>
      <c r="F6" s="78"/>
      <c r="G6" s="78"/>
      <c r="H6" s="78" t="s">
        <v>34</v>
      </c>
      <c r="I6" s="78"/>
      <c r="J6" s="78"/>
      <c r="K6" s="78"/>
      <c r="L6" s="49" t="s">
        <v>34</v>
      </c>
      <c r="M6" s="49" t="s">
        <v>41</v>
      </c>
      <c r="N6" s="49" t="s">
        <v>42</v>
      </c>
      <c r="O6" s="50" t="s">
        <v>43</v>
      </c>
      <c r="P6" s="50" t="s">
        <v>44</v>
      </c>
      <c r="Q6" s="50" t="s">
        <v>45</v>
      </c>
    </row>
    <row r="7" spans="1:17" ht="20.25" customHeight="1">
      <c r="A7" s="41">
        <v>1</v>
      </c>
      <c r="B7" s="41">
        <v>2</v>
      </c>
      <c r="C7" s="41">
        <v>3</v>
      </c>
      <c r="D7" s="41">
        <v>4</v>
      </c>
      <c r="E7" s="41">
        <v>5</v>
      </c>
      <c r="F7" s="41">
        <v>6</v>
      </c>
      <c r="G7" s="41">
        <v>7</v>
      </c>
      <c r="H7" s="41">
        <v>8</v>
      </c>
      <c r="I7" s="41">
        <v>9</v>
      </c>
      <c r="J7" s="41">
        <v>10</v>
      </c>
      <c r="K7" s="41">
        <v>11</v>
      </c>
      <c r="L7" s="41">
        <v>12</v>
      </c>
      <c r="M7" s="41">
        <v>13</v>
      </c>
      <c r="N7" s="41">
        <v>14</v>
      </c>
      <c r="O7" s="41">
        <v>15</v>
      </c>
      <c r="P7" s="41">
        <v>16</v>
      </c>
      <c r="Q7" s="41">
        <v>17</v>
      </c>
    </row>
    <row r="8" spans="1:17" ht="20.25" customHeight="1">
      <c r="A8" s="51" t="s">
        <v>223</v>
      </c>
      <c r="B8" s="2"/>
      <c r="C8" s="2"/>
      <c r="D8" s="42"/>
      <c r="E8" s="42"/>
      <c r="F8" s="42">
        <v>511170</v>
      </c>
      <c r="G8" s="42">
        <v>511170</v>
      </c>
      <c r="H8" s="42">
        <v>511170</v>
      </c>
      <c r="I8" s="42"/>
      <c r="J8" s="52"/>
      <c r="K8" s="52"/>
      <c r="L8" s="42"/>
      <c r="M8" s="42"/>
      <c r="N8" s="42"/>
      <c r="O8" s="42"/>
      <c r="P8" s="42"/>
      <c r="Q8" s="42"/>
    </row>
    <row r="9" spans="1:17" ht="20.25" customHeight="1">
      <c r="A9" s="2"/>
      <c r="B9" s="2" t="s">
        <v>326</v>
      </c>
      <c r="C9" s="2" t="str">
        <f>"A05010103"&amp;"  "&amp;"轻金属床类"</f>
        <v>A05010103  轻金属床类</v>
      </c>
      <c r="D9" s="47" t="s">
        <v>327</v>
      </c>
      <c r="E9" s="44">
        <v>40</v>
      </c>
      <c r="F9" s="42">
        <v>196000</v>
      </c>
      <c r="G9" s="42">
        <v>196000</v>
      </c>
      <c r="H9" s="52">
        <v>196000</v>
      </c>
      <c r="I9" s="52"/>
      <c r="J9" s="52"/>
      <c r="K9" s="52"/>
      <c r="L9" s="42"/>
      <c r="M9" s="42"/>
      <c r="N9" s="42"/>
      <c r="O9" s="42"/>
      <c r="P9" s="42"/>
      <c r="Q9" s="42"/>
    </row>
    <row r="10" spans="1:17" ht="20.25" customHeight="1">
      <c r="A10" s="2"/>
      <c r="B10" s="2" t="s">
        <v>328</v>
      </c>
      <c r="C10" s="2" t="str">
        <f>"C23120302"&amp;"  "&amp;"车辆加油、添加燃料服务"</f>
        <v>C23120302  车辆加油、添加燃料服务</v>
      </c>
      <c r="D10" s="47" t="s">
        <v>329</v>
      </c>
      <c r="E10" s="44">
        <v>1</v>
      </c>
      <c r="F10" s="42">
        <v>8000</v>
      </c>
      <c r="G10" s="42">
        <v>8000</v>
      </c>
      <c r="H10" s="52">
        <v>8000</v>
      </c>
      <c r="I10" s="52"/>
      <c r="J10" s="52"/>
      <c r="K10" s="52"/>
      <c r="L10" s="42"/>
      <c r="M10" s="42"/>
      <c r="N10" s="42"/>
      <c r="O10" s="42"/>
      <c r="P10" s="42"/>
      <c r="Q10" s="42"/>
    </row>
    <row r="11" spans="1:17" ht="20.25" customHeight="1">
      <c r="A11" s="2"/>
      <c r="B11" s="2" t="s">
        <v>330</v>
      </c>
      <c r="C11" s="2" t="str">
        <f>"C1804010201"&amp;"  "&amp;"机动车保险服务"</f>
        <v>C1804010201  机动车保险服务</v>
      </c>
      <c r="D11" s="47" t="s">
        <v>329</v>
      </c>
      <c r="E11" s="44">
        <v>1</v>
      </c>
      <c r="F11" s="42">
        <v>3500</v>
      </c>
      <c r="G11" s="42">
        <v>3500</v>
      </c>
      <c r="H11" s="52">
        <v>3500</v>
      </c>
      <c r="I11" s="52"/>
      <c r="J11" s="52"/>
      <c r="K11" s="52"/>
      <c r="L11" s="42"/>
      <c r="M11" s="42"/>
      <c r="N11" s="42"/>
      <c r="O11" s="42"/>
      <c r="P11" s="42"/>
      <c r="Q11" s="42"/>
    </row>
    <row r="12" spans="1:17" ht="20.25" customHeight="1">
      <c r="A12" s="2"/>
      <c r="B12" s="2" t="s">
        <v>331</v>
      </c>
      <c r="C12" s="2" t="str">
        <f>"A02020100"&amp;"  "&amp;"复印机"</f>
        <v>A02020100  复印机</v>
      </c>
      <c r="D12" s="47" t="s">
        <v>332</v>
      </c>
      <c r="E12" s="44">
        <v>1</v>
      </c>
      <c r="F12" s="42">
        <v>35000</v>
      </c>
      <c r="G12" s="42">
        <v>35000</v>
      </c>
      <c r="H12" s="52">
        <v>35000</v>
      </c>
      <c r="I12" s="52"/>
      <c r="J12" s="52"/>
      <c r="K12" s="52"/>
      <c r="L12" s="42"/>
      <c r="M12" s="42"/>
      <c r="N12" s="42"/>
      <c r="O12" s="42"/>
      <c r="P12" s="42"/>
      <c r="Q12" s="42"/>
    </row>
    <row r="13" spans="1:17" ht="20.25" customHeight="1">
      <c r="A13" s="2"/>
      <c r="B13" s="2" t="s">
        <v>333</v>
      </c>
      <c r="C13" s="2" t="str">
        <f>"A05040101"&amp;"  "&amp;"复印纸"</f>
        <v>A05040101  复印纸</v>
      </c>
      <c r="D13" s="47" t="s">
        <v>334</v>
      </c>
      <c r="E13" s="44">
        <v>70</v>
      </c>
      <c r="F13" s="42">
        <v>11270</v>
      </c>
      <c r="G13" s="42">
        <v>11270</v>
      </c>
      <c r="H13" s="52">
        <v>11270</v>
      </c>
      <c r="I13" s="52"/>
      <c r="J13" s="52"/>
      <c r="K13" s="52"/>
      <c r="L13" s="42"/>
      <c r="M13" s="42"/>
      <c r="N13" s="42"/>
      <c r="O13" s="42"/>
      <c r="P13" s="42"/>
      <c r="Q13" s="42"/>
    </row>
    <row r="14" spans="1:17" ht="20.25" customHeight="1">
      <c r="A14" s="2"/>
      <c r="B14" s="2" t="s">
        <v>335</v>
      </c>
      <c r="C14" s="2" t="str">
        <f>"A02021003"&amp;"  "&amp;"A4黑白打印机"</f>
        <v>A02021003  A4黑白打印机</v>
      </c>
      <c r="D14" s="47" t="s">
        <v>332</v>
      </c>
      <c r="E14" s="44">
        <v>4</v>
      </c>
      <c r="F14" s="42">
        <v>15400</v>
      </c>
      <c r="G14" s="42">
        <v>15400</v>
      </c>
      <c r="H14" s="52">
        <v>15400</v>
      </c>
      <c r="I14" s="52"/>
      <c r="J14" s="52"/>
      <c r="K14" s="52"/>
      <c r="L14" s="42"/>
      <c r="M14" s="42"/>
      <c r="N14" s="42"/>
      <c r="O14" s="42"/>
      <c r="P14" s="42"/>
      <c r="Q14" s="42"/>
    </row>
    <row r="15" spans="1:17" ht="20.25" customHeight="1">
      <c r="A15" s="2"/>
      <c r="B15" s="2" t="s">
        <v>336</v>
      </c>
      <c r="C15" s="2" t="str">
        <f>"A02021118"&amp;"  "&amp;"扫描仪"</f>
        <v>A02021118  扫描仪</v>
      </c>
      <c r="D15" s="47" t="s">
        <v>332</v>
      </c>
      <c r="E15" s="44">
        <v>1</v>
      </c>
      <c r="F15" s="42">
        <v>40000</v>
      </c>
      <c r="G15" s="42">
        <v>40000</v>
      </c>
      <c r="H15" s="52">
        <v>40000</v>
      </c>
      <c r="I15" s="52"/>
      <c r="J15" s="52"/>
      <c r="K15" s="52"/>
      <c r="L15" s="42"/>
      <c r="M15" s="42"/>
      <c r="N15" s="42"/>
      <c r="O15" s="42"/>
      <c r="P15" s="42"/>
      <c r="Q15" s="42"/>
    </row>
    <row r="16" spans="1:17" ht="20.25" customHeight="1">
      <c r="A16" s="2"/>
      <c r="B16" s="2" t="s">
        <v>337</v>
      </c>
      <c r="C16" s="2" t="str">
        <f>"C23120301"&amp;"  "&amp;"车辆维修和保养服务"</f>
        <v>C23120301  车辆维修和保养服务</v>
      </c>
      <c r="D16" s="47" t="s">
        <v>329</v>
      </c>
      <c r="E16" s="44">
        <v>1</v>
      </c>
      <c r="F16" s="42">
        <v>10000</v>
      </c>
      <c r="G16" s="42">
        <v>10000</v>
      </c>
      <c r="H16" s="52">
        <v>10000</v>
      </c>
      <c r="I16" s="52"/>
      <c r="J16" s="52"/>
      <c r="K16" s="52"/>
      <c r="L16" s="42"/>
      <c r="M16" s="42"/>
      <c r="N16" s="42"/>
      <c r="O16" s="42"/>
      <c r="P16" s="42"/>
      <c r="Q16" s="42"/>
    </row>
    <row r="17" spans="1:17" ht="20.25" customHeight="1">
      <c r="A17" s="2"/>
      <c r="B17" s="2" t="s">
        <v>338</v>
      </c>
      <c r="C17" s="2" t="str">
        <f>"A02010105"&amp;"  "&amp;"台式计算机"</f>
        <v>A02010105  台式计算机</v>
      </c>
      <c r="D17" s="47" t="s">
        <v>332</v>
      </c>
      <c r="E17" s="44">
        <v>48</v>
      </c>
      <c r="F17" s="42">
        <v>192000</v>
      </c>
      <c r="G17" s="42">
        <v>192000</v>
      </c>
      <c r="H17" s="52">
        <v>192000</v>
      </c>
      <c r="I17" s="52"/>
      <c r="J17" s="52"/>
      <c r="K17" s="52"/>
      <c r="L17" s="42"/>
      <c r="M17" s="42"/>
      <c r="N17" s="42"/>
      <c r="O17" s="42"/>
      <c r="P17" s="42"/>
      <c r="Q17" s="42"/>
    </row>
    <row r="18" spans="1:17" ht="20.25" customHeight="1">
      <c r="A18" s="79" t="s">
        <v>32</v>
      </c>
      <c r="B18" s="79"/>
      <c r="C18" s="79"/>
      <c r="D18" s="80"/>
      <c r="E18" s="80"/>
      <c r="F18" s="42">
        <v>511170</v>
      </c>
      <c r="G18" s="42">
        <v>511170</v>
      </c>
      <c r="H18" s="42">
        <v>511170</v>
      </c>
      <c r="I18" s="42"/>
      <c r="J18" s="42"/>
      <c r="K18" s="42"/>
      <c r="L18" s="42"/>
      <c r="M18" s="42"/>
      <c r="N18" s="42"/>
      <c r="O18" s="42"/>
      <c r="P18" s="42"/>
      <c r="Q18" s="42"/>
    </row>
  </sheetData>
  <mergeCells count="17">
    <mergeCell ref="A18:E18"/>
    <mergeCell ref="A2:Q2"/>
    <mergeCell ref="A1:M1"/>
    <mergeCell ref="G5:G6"/>
    <mergeCell ref="I5:I6"/>
    <mergeCell ref="J5:J6"/>
    <mergeCell ref="K5:K6"/>
    <mergeCell ref="A3:M3"/>
    <mergeCell ref="A4:A6"/>
    <mergeCell ref="B4:B6"/>
    <mergeCell ref="C4:C6"/>
    <mergeCell ref="D4:D6"/>
    <mergeCell ref="E4:E6"/>
    <mergeCell ref="F4:F6"/>
    <mergeCell ref="H5:H6"/>
    <mergeCell ref="L5:Q5"/>
    <mergeCell ref="G4:Q4"/>
  </mergeCells>
  <phoneticPr fontId="16" type="noConversion"/>
  <pageMargins left="0.7" right="0.7" top="0.75" bottom="0.75" header="0.3" footer="0.3"/>
  <pageSetup paperSize="9" scale="41" pageOrder="overThenDown" orientation="landscape" r:id="rId1"/>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N11"/>
  <sheetViews>
    <sheetView showZeros="0" tabSelected="1" workbookViewId="0">
      <selection activeCell="I19" sqref="I19"/>
    </sheetView>
  </sheetViews>
  <sheetFormatPr defaultColWidth="8.875" defaultRowHeight="15" customHeight="1"/>
  <cols>
    <col min="1" max="1" width="35.125" customWidth="1"/>
    <col min="2" max="2" width="28.25" customWidth="1"/>
    <col min="3" max="3" width="28.375" customWidth="1"/>
    <col min="4" max="4" width="16.25" customWidth="1"/>
    <col min="5" max="9" width="16.375" customWidth="1"/>
    <col min="10" max="14" width="16.25" customWidth="1"/>
  </cols>
  <sheetData>
    <row r="1" spans="1:14" ht="15" customHeight="1">
      <c r="A1" s="74"/>
      <c r="B1" s="74"/>
      <c r="C1" s="74"/>
      <c r="D1" s="74"/>
      <c r="E1" s="74"/>
      <c r="F1" s="74"/>
      <c r="G1" s="74"/>
      <c r="H1" s="74"/>
      <c r="I1" s="74"/>
      <c r="J1" s="38"/>
      <c r="K1" s="38"/>
      <c r="L1" s="38"/>
      <c r="M1" s="38"/>
      <c r="N1" s="38" t="s">
        <v>339</v>
      </c>
    </row>
    <row r="2" spans="1:14" ht="45" customHeight="1">
      <c r="A2" s="73" t="s">
        <v>340</v>
      </c>
      <c r="B2" s="73"/>
      <c r="C2" s="73"/>
      <c r="D2" s="73"/>
      <c r="E2" s="73"/>
      <c r="F2" s="73"/>
      <c r="G2" s="73"/>
      <c r="H2" s="73"/>
      <c r="I2" s="73"/>
      <c r="J2" s="73"/>
      <c r="K2" s="73"/>
      <c r="L2" s="73"/>
      <c r="M2" s="73"/>
      <c r="N2" s="73"/>
    </row>
    <row r="3" spans="1:14" ht="20.25" customHeight="1">
      <c r="A3" s="76" t="str">
        <f>"单位名称："&amp;"云南省通海县第一中学"</f>
        <v>单位名称：云南省通海县第一中学</v>
      </c>
      <c r="B3" s="76"/>
      <c r="C3" s="76"/>
      <c r="D3" s="76"/>
      <c r="E3" s="76"/>
      <c r="F3" s="76"/>
      <c r="G3" s="76"/>
      <c r="H3" s="76"/>
      <c r="I3" s="38"/>
      <c r="J3" s="38"/>
      <c r="K3" s="38"/>
      <c r="L3" s="38"/>
      <c r="M3" s="38"/>
      <c r="N3" s="38" t="s">
        <v>29</v>
      </c>
    </row>
    <row r="4" spans="1:14" ht="27.2" customHeight="1">
      <c r="A4" s="75" t="s">
        <v>316</v>
      </c>
      <c r="B4" s="75" t="s">
        <v>341</v>
      </c>
      <c r="C4" s="75" t="s">
        <v>342</v>
      </c>
      <c r="D4" s="75" t="s">
        <v>142</v>
      </c>
      <c r="E4" s="75"/>
      <c r="F4" s="75"/>
      <c r="G4" s="75"/>
      <c r="H4" s="75"/>
      <c r="I4" s="75"/>
      <c r="J4" s="75"/>
      <c r="K4" s="75"/>
      <c r="L4" s="75"/>
      <c r="M4" s="75"/>
      <c r="N4" s="75"/>
    </row>
    <row r="5" spans="1:14" ht="23.45" customHeight="1">
      <c r="A5" s="75" t="s">
        <v>322</v>
      </c>
      <c r="B5" s="75"/>
      <c r="C5" s="75" t="s">
        <v>343</v>
      </c>
      <c r="D5" s="75" t="s">
        <v>32</v>
      </c>
      <c r="E5" s="75" t="s">
        <v>35</v>
      </c>
      <c r="F5" s="75" t="s">
        <v>323</v>
      </c>
      <c r="G5" s="75" t="s">
        <v>324</v>
      </c>
      <c r="H5" s="75" t="s">
        <v>38</v>
      </c>
      <c r="I5" s="75" t="s">
        <v>325</v>
      </c>
      <c r="J5" s="75"/>
      <c r="K5" s="75"/>
      <c r="L5" s="75"/>
      <c r="M5" s="75"/>
      <c r="N5" s="75"/>
    </row>
    <row r="6" spans="1:14" ht="28.7" customHeight="1">
      <c r="A6" s="75"/>
      <c r="B6" s="75"/>
      <c r="C6" s="75"/>
      <c r="D6" s="75"/>
      <c r="E6" s="75" t="s">
        <v>34</v>
      </c>
      <c r="F6" s="75"/>
      <c r="G6" s="75"/>
      <c r="H6" s="75"/>
      <c r="I6" s="40" t="s">
        <v>34</v>
      </c>
      <c r="J6" s="40" t="s">
        <v>41</v>
      </c>
      <c r="K6" s="40" t="s">
        <v>42</v>
      </c>
      <c r="L6" s="53" t="s">
        <v>43</v>
      </c>
      <c r="M6" s="53" t="s">
        <v>44</v>
      </c>
      <c r="N6" s="53" t="s">
        <v>45</v>
      </c>
    </row>
    <row r="7" spans="1:14" ht="20.25" customHeight="1">
      <c r="A7" s="41">
        <v>1</v>
      </c>
      <c r="B7" s="41">
        <v>2</v>
      </c>
      <c r="C7" s="41">
        <v>3</v>
      </c>
      <c r="D7" s="41">
        <v>4</v>
      </c>
      <c r="E7" s="41">
        <v>5</v>
      </c>
      <c r="F7" s="41">
        <v>6</v>
      </c>
      <c r="G7" s="41">
        <v>7</v>
      </c>
      <c r="H7" s="41">
        <v>8</v>
      </c>
      <c r="I7" s="41">
        <v>9</v>
      </c>
      <c r="J7" s="41">
        <v>10</v>
      </c>
      <c r="K7" s="41">
        <v>11</v>
      </c>
      <c r="L7" s="41">
        <v>12</v>
      </c>
      <c r="M7" s="41">
        <v>13</v>
      </c>
      <c r="N7" s="41">
        <v>14</v>
      </c>
    </row>
    <row r="8" spans="1:14" ht="20.25" customHeight="1">
      <c r="A8" s="2"/>
      <c r="B8" s="2"/>
      <c r="C8" s="2"/>
      <c r="D8" s="52"/>
      <c r="E8" s="52"/>
      <c r="F8" s="52"/>
      <c r="G8" s="52"/>
      <c r="H8" s="52"/>
      <c r="I8" s="52"/>
      <c r="J8" s="52"/>
      <c r="K8" s="52"/>
      <c r="L8" s="52"/>
      <c r="M8" s="52"/>
      <c r="N8" s="52"/>
    </row>
    <row r="9" spans="1:14" ht="20.25" customHeight="1">
      <c r="A9" s="2"/>
      <c r="B9" s="2"/>
      <c r="C9" s="2"/>
      <c r="D9" s="52"/>
      <c r="E9" s="52"/>
      <c r="F9" s="52"/>
      <c r="G9" s="52"/>
      <c r="H9" s="52"/>
      <c r="I9" s="52"/>
      <c r="J9" s="52"/>
      <c r="K9" s="52"/>
      <c r="L9" s="52"/>
      <c r="M9" s="52"/>
      <c r="N9" s="52"/>
    </row>
    <row r="10" spans="1:14" ht="20.25" customHeight="1">
      <c r="A10" s="79" t="s">
        <v>32</v>
      </c>
      <c r="B10" s="79"/>
      <c r="C10" s="79"/>
      <c r="D10" s="52"/>
      <c r="E10" s="52"/>
      <c r="F10" s="52"/>
      <c r="G10" s="52"/>
      <c r="H10" s="52"/>
      <c r="I10" s="52"/>
      <c r="J10" s="52"/>
      <c r="K10" s="52"/>
      <c r="L10" s="52"/>
      <c r="M10" s="52"/>
      <c r="N10" s="52"/>
    </row>
    <row r="11" spans="1:14" ht="15" customHeight="1">
      <c r="A11" s="89" t="s">
        <v>386</v>
      </c>
    </row>
  </sheetData>
  <mergeCells count="14">
    <mergeCell ref="A10:C10"/>
    <mergeCell ref="A1:I1"/>
    <mergeCell ref="D5:D6"/>
    <mergeCell ref="F5:F6"/>
    <mergeCell ref="G5:G6"/>
    <mergeCell ref="H5:H6"/>
    <mergeCell ref="A3:H3"/>
    <mergeCell ref="A4:A6"/>
    <mergeCell ref="C4:C6"/>
    <mergeCell ref="E5:E6"/>
    <mergeCell ref="I5:N5"/>
    <mergeCell ref="D4:N4"/>
    <mergeCell ref="B4:B6"/>
    <mergeCell ref="A2:N2"/>
  </mergeCells>
  <phoneticPr fontId="16" type="noConversion"/>
  <pageMargins left="0.7" right="0.7" top="0.75" bottom="0.75" header="0.3" footer="0.3"/>
  <pageSetup paperSize="9" scale="49" pageOrder="overThenDown" orientation="landscape" r:id="rId1"/>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M9"/>
  <sheetViews>
    <sheetView showZeros="0" tabSelected="1" workbookViewId="0">
      <selection activeCell="I19" sqref="I19"/>
    </sheetView>
  </sheetViews>
  <sheetFormatPr defaultColWidth="8.875" defaultRowHeight="15" customHeight="1"/>
  <cols>
    <col min="1" max="1" width="37.125" customWidth="1"/>
    <col min="2" max="13" width="17.125" customWidth="1"/>
  </cols>
  <sheetData>
    <row r="1" spans="1:13" ht="24.2" customHeight="1">
      <c r="A1" s="39"/>
      <c r="B1" s="39"/>
      <c r="C1" s="39"/>
      <c r="D1" s="39"/>
      <c r="E1" s="39"/>
      <c r="F1" s="39"/>
      <c r="G1" s="39"/>
      <c r="H1" s="39"/>
      <c r="I1" s="39"/>
      <c r="J1" s="39"/>
      <c r="K1" s="39"/>
      <c r="L1" s="39"/>
      <c r="M1" s="38" t="s">
        <v>344</v>
      </c>
    </row>
    <row r="2" spans="1:13" ht="45.2" customHeight="1">
      <c r="A2" s="82" t="s">
        <v>345</v>
      </c>
      <c r="B2" s="82"/>
      <c r="C2" s="82"/>
      <c r="D2" s="82"/>
      <c r="E2" s="82"/>
      <c r="F2" s="82"/>
      <c r="G2" s="82"/>
      <c r="H2" s="82"/>
      <c r="I2" s="82"/>
      <c r="J2" s="82"/>
      <c r="K2" s="82"/>
      <c r="L2" s="82"/>
      <c r="M2" s="82"/>
    </row>
    <row r="3" spans="1:13" ht="18.75" customHeight="1">
      <c r="A3" s="76" t="str">
        <f>"单位名称："&amp;"云南省通海县第一中学"</f>
        <v>单位名称：云南省通海县第一中学</v>
      </c>
      <c r="B3" s="76"/>
      <c r="C3" s="76"/>
      <c r="D3" s="39"/>
      <c r="E3" s="39"/>
      <c r="F3" s="39"/>
      <c r="G3" s="39"/>
      <c r="H3" s="39"/>
      <c r="I3" s="39"/>
      <c r="J3" s="39"/>
      <c r="K3" s="39"/>
      <c r="L3" s="39"/>
      <c r="M3" s="38" t="s">
        <v>29</v>
      </c>
    </row>
    <row r="4" spans="1:13" ht="22.5" customHeight="1">
      <c r="A4" s="83" t="s">
        <v>346</v>
      </c>
      <c r="B4" s="83" t="s">
        <v>142</v>
      </c>
      <c r="C4" s="83"/>
      <c r="D4" s="83"/>
      <c r="E4" s="83" t="s">
        <v>347</v>
      </c>
      <c r="F4" s="83"/>
      <c r="G4" s="83"/>
      <c r="H4" s="83"/>
      <c r="I4" s="83"/>
      <c r="J4" s="83"/>
      <c r="K4" s="83"/>
      <c r="L4" s="83"/>
      <c r="M4" s="83"/>
    </row>
    <row r="5" spans="1:13" ht="22.5" customHeight="1">
      <c r="A5" s="83"/>
      <c r="B5" s="54" t="s">
        <v>32</v>
      </c>
      <c r="C5" s="54" t="s">
        <v>35</v>
      </c>
      <c r="D5" s="54" t="s">
        <v>323</v>
      </c>
      <c r="E5" s="54" t="s">
        <v>375</v>
      </c>
      <c r="F5" s="54" t="s">
        <v>376</v>
      </c>
      <c r="G5" s="54" t="s">
        <v>377</v>
      </c>
      <c r="H5" s="54" t="s">
        <v>378</v>
      </c>
      <c r="I5" s="54" t="s">
        <v>379</v>
      </c>
      <c r="J5" s="54" t="s">
        <v>380</v>
      </c>
      <c r="K5" s="54" t="s">
        <v>381</v>
      </c>
      <c r="L5" s="54" t="s">
        <v>382</v>
      </c>
      <c r="M5" s="54" t="s">
        <v>383</v>
      </c>
    </row>
    <row r="6" spans="1:13" ht="18.75" customHeight="1">
      <c r="A6" s="44" t="s">
        <v>46</v>
      </c>
      <c r="B6" s="44" t="s">
        <v>47</v>
      </c>
      <c r="C6" s="44" t="s">
        <v>48</v>
      </c>
      <c r="D6" s="44" t="s">
        <v>49</v>
      </c>
      <c r="E6" s="44" t="s">
        <v>50</v>
      </c>
      <c r="F6" s="44" t="s">
        <v>51</v>
      </c>
      <c r="G6" s="44" t="s">
        <v>52</v>
      </c>
      <c r="H6" s="44" t="s">
        <v>53</v>
      </c>
      <c r="I6" s="44" t="s">
        <v>54</v>
      </c>
      <c r="J6" s="44" t="s">
        <v>70</v>
      </c>
      <c r="K6" s="44" t="s">
        <v>348</v>
      </c>
      <c r="L6" s="44" t="s">
        <v>349</v>
      </c>
      <c r="M6" s="44" t="s">
        <v>350</v>
      </c>
    </row>
    <row r="7" spans="1:13" ht="18.75" customHeight="1">
      <c r="A7" s="2"/>
      <c r="B7" s="2"/>
      <c r="C7" s="2"/>
      <c r="D7" s="2"/>
      <c r="E7" s="2"/>
      <c r="F7" s="2"/>
      <c r="G7" s="2"/>
      <c r="H7" s="2"/>
      <c r="I7" s="2"/>
      <c r="J7" s="2"/>
      <c r="K7" s="2"/>
      <c r="L7" s="2"/>
      <c r="M7" s="2"/>
    </row>
    <row r="8" spans="1:13" ht="18.75" customHeight="1">
      <c r="A8" s="44"/>
      <c r="B8" s="2"/>
      <c r="C8" s="2"/>
      <c r="D8" s="2"/>
      <c r="E8" s="2"/>
      <c r="F8" s="2"/>
      <c r="G8" s="2"/>
      <c r="H8" s="2"/>
      <c r="I8" s="2"/>
      <c r="J8" s="2"/>
      <c r="K8" s="2"/>
      <c r="L8" s="2"/>
      <c r="M8" s="2"/>
    </row>
    <row r="9" spans="1:13" ht="15" customHeight="1">
      <c r="A9" s="89" t="s">
        <v>387</v>
      </c>
    </row>
  </sheetData>
  <mergeCells count="5">
    <mergeCell ref="A2:M2"/>
    <mergeCell ref="A3:C3"/>
    <mergeCell ref="B4:D4"/>
    <mergeCell ref="E4:M4"/>
    <mergeCell ref="A4:A5"/>
  </mergeCells>
  <phoneticPr fontId="16" type="noConversion"/>
  <pageMargins left="0.7" right="0.7" top="0.75" bottom="0.75" header="0.3" footer="0.3"/>
  <pageSetup paperSize="9" scale="54" pageOrder="overThenDown" orientation="landscape" r:id="rId1"/>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8"/>
  <sheetViews>
    <sheetView showZeros="0" tabSelected="1" workbookViewId="0">
      <selection activeCell="I19" sqref="I19"/>
    </sheetView>
  </sheetViews>
  <sheetFormatPr defaultColWidth="8.875" defaultRowHeight="15" customHeight="1"/>
  <cols>
    <col min="1" max="10" width="28.625" customWidth="1"/>
  </cols>
  <sheetData>
    <row r="1" spans="1:10" ht="18.75" customHeight="1">
      <c r="A1" s="39"/>
      <c r="B1" s="39"/>
      <c r="C1" s="39"/>
      <c r="D1" s="39"/>
      <c r="E1" s="39"/>
      <c r="F1" s="39"/>
      <c r="G1" s="39"/>
      <c r="H1" s="39"/>
      <c r="I1" s="39"/>
      <c r="J1" s="38" t="s">
        <v>351</v>
      </c>
    </row>
    <row r="2" spans="1:10" ht="51.95" customHeight="1">
      <c r="A2" s="82" t="s">
        <v>352</v>
      </c>
      <c r="B2" s="84"/>
      <c r="C2" s="84"/>
      <c r="D2" s="84"/>
      <c r="E2" s="84"/>
      <c r="F2" s="84"/>
      <c r="G2" s="84"/>
      <c r="H2" s="84"/>
      <c r="I2" s="84"/>
      <c r="J2" s="84"/>
    </row>
    <row r="3" spans="1:10" ht="21.2" customHeight="1">
      <c r="A3" s="76" t="str">
        <f>"单位名称："&amp;"云南省通海县第一中学"</f>
        <v>单位名称：云南省通海县第一中学</v>
      </c>
      <c r="B3" s="76"/>
      <c r="C3" s="76"/>
      <c r="D3" s="55"/>
      <c r="E3" s="55"/>
      <c r="F3" s="55"/>
      <c r="G3" s="55"/>
      <c r="H3" s="55"/>
      <c r="I3" s="55"/>
      <c r="J3" s="55"/>
    </row>
    <row r="4" spans="1:10" ht="27.2" customHeight="1">
      <c r="A4" s="49" t="s">
        <v>235</v>
      </c>
      <c r="B4" s="49" t="s">
        <v>236</v>
      </c>
      <c r="C4" s="49" t="s">
        <v>237</v>
      </c>
      <c r="D4" s="49" t="s">
        <v>238</v>
      </c>
      <c r="E4" s="49" t="s">
        <v>239</v>
      </c>
      <c r="F4" s="49" t="s">
        <v>240</v>
      </c>
      <c r="G4" s="49" t="s">
        <v>241</v>
      </c>
      <c r="H4" s="49" t="s">
        <v>242</v>
      </c>
      <c r="I4" s="49" t="s">
        <v>243</v>
      </c>
      <c r="J4" s="49" t="s">
        <v>244</v>
      </c>
    </row>
    <row r="5" spans="1:10" ht="18.75" customHeight="1">
      <c r="A5" s="49" t="s">
        <v>46</v>
      </c>
      <c r="B5" s="49" t="s">
        <v>47</v>
      </c>
      <c r="C5" s="49" t="s">
        <v>48</v>
      </c>
      <c r="D5" s="49" t="s">
        <v>49</v>
      </c>
      <c r="E5" s="49" t="s">
        <v>50</v>
      </c>
      <c r="F5" s="49" t="s">
        <v>51</v>
      </c>
      <c r="G5" s="49" t="s">
        <v>52</v>
      </c>
      <c r="H5" s="49" t="s">
        <v>53</v>
      </c>
      <c r="I5" s="49" t="s">
        <v>54</v>
      </c>
      <c r="J5" s="49" t="s">
        <v>70</v>
      </c>
    </row>
    <row r="6" spans="1:10" ht="18.75" customHeight="1">
      <c r="A6" s="2"/>
      <c r="B6" s="2"/>
      <c r="C6" s="2"/>
      <c r="D6" s="2"/>
      <c r="E6" s="2"/>
      <c r="F6" s="2"/>
      <c r="G6" s="2"/>
      <c r="H6" s="2"/>
      <c r="I6" s="2"/>
      <c r="J6" s="2"/>
    </row>
    <row r="7" spans="1:10" ht="18.75" customHeight="1">
      <c r="A7" s="2"/>
      <c r="B7" s="2"/>
      <c r="C7" s="2"/>
      <c r="D7" s="2"/>
      <c r="E7" s="2"/>
      <c r="F7" s="2"/>
      <c r="G7" s="2"/>
      <c r="H7" s="2"/>
      <c r="I7" s="2"/>
      <c r="J7" s="2"/>
    </row>
    <row r="8" spans="1:10" ht="15" customHeight="1">
      <c r="A8" s="89" t="s">
        <v>388</v>
      </c>
    </row>
  </sheetData>
  <mergeCells count="2">
    <mergeCell ref="A2:J2"/>
    <mergeCell ref="A3:C3"/>
  </mergeCells>
  <phoneticPr fontId="16" type="noConversion"/>
  <pageMargins left="0.7" right="0.7" top="0.75" bottom="0.75" header="0.3" footer="0.3"/>
  <pageSetup paperSize="9" scale="46" pageOrder="overThenDown" orientation="landscape" r:id="rId1"/>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H9"/>
  <sheetViews>
    <sheetView showZeros="0" tabSelected="1" workbookViewId="0">
      <selection activeCell="I19" sqref="I19"/>
    </sheetView>
  </sheetViews>
  <sheetFormatPr defaultColWidth="8.875" defaultRowHeight="15" customHeight="1"/>
  <cols>
    <col min="1" max="8" width="28.625" customWidth="1"/>
  </cols>
  <sheetData>
    <row r="1" spans="1:8" ht="18.75" customHeight="1">
      <c r="A1" s="39"/>
      <c r="B1" s="39"/>
      <c r="C1" s="39"/>
      <c r="D1" s="39"/>
      <c r="E1" s="39"/>
      <c r="F1" s="39"/>
      <c r="G1" s="39"/>
      <c r="H1" s="38" t="s">
        <v>353</v>
      </c>
    </row>
    <row r="2" spans="1:8" ht="41.45" customHeight="1">
      <c r="A2" s="85" t="s">
        <v>354</v>
      </c>
      <c r="B2" s="85"/>
      <c r="C2" s="85"/>
      <c r="D2" s="85"/>
      <c r="E2" s="85"/>
      <c r="F2" s="85"/>
      <c r="G2" s="85"/>
      <c r="H2" s="85"/>
    </row>
    <row r="3" spans="1:8" ht="18.75" customHeight="1">
      <c r="A3" s="76" t="str">
        <f>"单位名称："&amp;"云南省通海县第一中学"</f>
        <v>单位名称：云南省通海县第一中学</v>
      </c>
      <c r="B3" s="76"/>
      <c r="C3" s="76"/>
      <c r="D3" s="39"/>
      <c r="E3" s="39"/>
      <c r="F3" s="39"/>
      <c r="G3" s="39"/>
      <c r="H3" s="39"/>
    </row>
    <row r="4" spans="1:8" ht="18.75" customHeight="1">
      <c r="A4" s="78" t="s">
        <v>135</v>
      </c>
      <c r="B4" s="78" t="s">
        <v>355</v>
      </c>
      <c r="C4" s="78" t="s">
        <v>356</v>
      </c>
      <c r="D4" s="78" t="s">
        <v>357</v>
      </c>
      <c r="E4" s="78" t="s">
        <v>319</v>
      </c>
      <c r="F4" s="78" t="s">
        <v>358</v>
      </c>
      <c r="G4" s="78"/>
      <c r="H4" s="78"/>
    </row>
    <row r="5" spans="1:8" ht="18.75" customHeight="1">
      <c r="A5" s="78"/>
      <c r="B5" s="78"/>
      <c r="C5" s="78"/>
      <c r="D5" s="78"/>
      <c r="E5" s="78"/>
      <c r="F5" s="49" t="s">
        <v>320</v>
      </c>
      <c r="G5" s="49" t="s">
        <v>359</v>
      </c>
      <c r="H5" s="49" t="s">
        <v>360</v>
      </c>
    </row>
    <row r="6" spans="1:8" ht="18.75" customHeight="1">
      <c r="A6" s="49" t="s">
        <v>46</v>
      </c>
      <c r="B6" s="49" t="s">
        <v>47</v>
      </c>
      <c r="C6" s="49" t="s">
        <v>48</v>
      </c>
      <c r="D6" s="49" t="s">
        <v>49</v>
      </c>
      <c r="E6" s="49" t="s">
        <v>50</v>
      </c>
      <c r="F6" s="49" t="s">
        <v>51</v>
      </c>
      <c r="G6" s="49" t="s">
        <v>52</v>
      </c>
      <c r="H6" s="49" t="s">
        <v>53</v>
      </c>
    </row>
    <row r="7" spans="1:8" ht="18.75" customHeight="1">
      <c r="A7" s="2" t="s">
        <v>56</v>
      </c>
      <c r="B7" s="2" t="s">
        <v>361</v>
      </c>
      <c r="C7" s="2" t="s">
        <v>362</v>
      </c>
      <c r="D7" s="2" t="s">
        <v>363</v>
      </c>
      <c r="E7" s="44" t="s">
        <v>332</v>
      </c>
      <c r="F7" s="44">
        <v>1</v>
      </c>
      <c r="G7" s="1">
        <v>35000</v>
      </c>
      <c r="H7" s="1">
        <v>35000</v>
      </c>
    </row>
    <row r="8" spans="1:8" ht="18.75" customHeight="1">
      <c r="A8" s="2" t="s">
        <v>56</v>
      </c>
      <c r="B8" s="2" t="s">
        <v>361</v>
      </c>
      <c r="C8" s="2" t="s">
        <v>364</v>
      </c>
      <c r="D8" s="2" t="s">
        <v>365</v>
      </c>
      <c r="E8" s="44" t="s">
        <v>332</v>
      </c>
      <c r="F8" s="44">
        <v>48</v>
      </c>
      <c r="G8" s="1">
        <v>4000</v>
      </c>
      <c r="H8" s="1">
        <v>192000</v>
      </c>
    </row>
    <row r="9" spans="1:8" ht="18.75" customHeight="1">
      <c r="A9" s="2" t="s">
        <v>56</v>
      </c>
      <c r="B9" s="2" t="s">
        <v>361</v>
      </c>
      <c r="C9" s="2" t="s">
        <v>366</v>
      </c>
      <c r="D9" s="2" t="s">
        <v>367</v>
      </c>
      <c r="E9" s="44" t="s">
        <v>332</v>
      </c>
      <c r="F9" s="44">
        <v>4</v>
      </c>
      <c r="G9" s="1">
        <v>3850</v>
      </c>
      <c r="H9" s="1">
        <v>15400</v>
      </c>
    </row>
  </sheetData>
  <mergeCells count="8">
    <mergeCell ref="A3:C3"/>
    <mergeCell ref="A2:H2"/>
    <mergeCell ref="A4:A5"/>
    <mergeCell ref="B4:B5"/>
    <mergeCell ref="C4:C5"/>
    <mergeCell ref="D4:D5"/>
    <mergeCell ref="E4:E5"/>
    <mergeCell ref="F4:H4"/>
  </mergeCells>
  <phoneticPr fontId="16" type="noConversion"/>
  <pageMargins left="0.7" right="0.7" top="0.75" bottom="0.75" header="0.3" footer="0.3"/>
  <pageSetup paperSize="9" scale="58" pageOrder="overThenDown" orientation="landscape" r:id="rId1"/>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K11"/>
  <sheetViews>
    <sheetView showZeros="0" tabSelected="1" workbookViewId="0">
      <selection activeCell="I19" sqref="I19"/>
    </sheetView>
  </sheetViews>
  <sheetFormatPr defaultColWidth="8.875" defaultRowHeight="15" customHeight="1"/>
  <cols>
    <col min="1" max="1" width="21.375" customWidth="1"/>
    <col min="2" max="3" width="35.75" customWidth="1"/>
    <col min="4" max="4" width="17.125" customWidth="1"/>
    <col min="5" max="5" width="28.625" customWidth="1"/>
    <col min="6" max="6" width="17.125" customWidth="1"/>
    <col min="7" max="7" width="28.625" customWidth="1"/>
    <col min="8" max="11" width="14.25" customWidth="1"/>
  </cols>
  <sheetData>
    <row r="1" spans="1:11" ht="18.75" customHeight="1">
      <c r="A1" s="3"/>
      <c r="B1" s="3"/>
      <c r="C1" s="3"/>
      <c r="D1" s="3"/>
      <c r="E1" s="3"/>
      <c r="F1" s="3"/>
      <c r="G1" s="3"/>
      <c r="H1" s="15"/>
      <c r="I1" s="15"/>
      <c r="J1" s="15"/>
      <c r="K1" s="15" t="s">
        <v>368</v>
      </c>
    </row>
    <row r="2" spans="1:11" ht="45" customHeight="1">
      <c r="A2" s="56" t="s">
        <v>369</v>
      </c>
      <c r="B2" s="56"/>
      <c r="C2" s="56"/>
      <c r="D2" s="56"/>
      <c r="E2" s="56"/>
      <c r="F2" s="56"/>
      <c r="G2" s="56"/>
      <c r="H2" s="56"/>
      <c r="I2" s="56"/>
      <c r="J2" s="56"/>
      <c r="K2" s="56"/>
    </row>
    <row r="3" spans="1:11" ht="18.75" customHeight="1">
      <c r="A3" s="57" t="str">
        <f>"单位名称："&amp;"云南省通海县第一中学"</f>
        <v>单位名称：云南省通海县第一中学</v>
      </c>
      <c r="B3" s="57"/>
      <c r="C3" s="57"/>
      <c r="D3" s="57"/>
      <c r="E3" s="57"/>
      <c r="F3" s="57"/>
      <c r="G3" s="57"/>
      <c r="H3" s="4"/>
      <c r="I3" s="4"/>
      <c r="J3" s="4"/>
      <c r="K3" s="4" t="s">
        <v>29</v>
      </c>
    </row>
    <row r="4" spans="1:11" ht="18.75" customHeight="1">
      <c r="A4" s="59" t="s">
        <v>194</v>
      </c>
      <c r="B4" s="59" t="s">
        <v>137</v>
      </c>
      <c r="C4" s="59" t="s">
        <v>195</v>
      </c>
      <c r="D4" s="59" t="s">
        <v>138</v>
      </c>
      <c r="E4" s="59" t="s">
        <v>139</v>
      </c>
      <c r="F4" s="59" t="s">
        <v>196</v>
      </c>
      <c r="G4" s="59" t="s">
        <v>141</v>
      </c>
      <c r="H4" s="59" t="s">
        <v>32</v>
      </c>
      <c r="I4" s="59" t="s">
        <v>370</v>
      </c>
      <c r="J4" s="59"/>
      <c r="K4" s="59"/>
    </row>
    <row r="5" spans="1:11" ht="18.75" customHeight="1">
      <c r="A5" s="59"/>
      <c r="B5" s="59"/>
      <c r="C5" s="59"/>
      <c r="D5" s="59"/>
      <c r="E5" s="59"/>
      <c r="F5" s="59"/>
      <c r="G5" s="59"/>
      <c r="H5" s="59"/>
      <c r="I5" s="59" t="s">
        <v>35</v>
      </c>
      <c r="J5" s="59" t="s">
        <v>36</v>
      </c>
      <c r="K5" s="59" t="s">
        <v>37</v>
      </c>
    </row>
    <row r="6" spans="1:11" ht="22.7" customHeight="1">
      <c r="A6" s="59"/>
      <c r="B6" s="59"/>
      <c r="C6" s="59"/>
      <c r="D6" s="59"/>
      <c r="E6" s="59"/>
      <c r="F6" s="59"/>
      <c r="G6" s="59"/>
      <c r="H6" s="59"/>
      <c r="I6" s="59"/>
      <c r="J6" s="59"/>
      <c r="K6" s="59"/>
    </row>
    <row r="7" spans="1:11" ht="18.75" customHeight="1">
      <c r="A7" s="20" t="s">
        <v>46</v>
      </c>
      <c r="B7" s="20">
        <v>2</v>
      </c>
      <c r="C7" s="20">
        <v>3</v>
      </c>
      <c r="D7" s="20">
        <v>4</v>
      </c>
      <c r="E7" s="20">
        <v>5</v>
      </c>
      <c r="F7" s="20">
        <v>6</v>
      </c>
      <c r="G7" s="20">
        <v>7</v>
      </c>
      <c r="H7" s="20">
        <v>8</v>
      </c>
      <c r="I7" s="20">
        <v>9</v>
      </c>
      <c r="J7" s="20">
        <v>10</v>
      </c>
      <c r="K7" s="20">
        <v>11</v>
      </c>
    </row>
    <row r="8" spans="1:11" ht="20.25" customHeight="1">
      <c r="A8" s="7"/>
      <c r="B8" s="21"/>
      <c r="C8" s="7"/>
      <c r="D8" s="7"/>
      <c r="E8" s="7"/>
      <c r="F8" s="7"/>
      <c r="G8" s="7"/>
      <c r="H8" s="1"/>
      <c r="I8" s="1"/>
      <c r="J8" s="1"/>
      <c r="K8" s="1"/>
    </row>
    <row r="9" spans="1:11" ht="20.25" customHeight="1">
      <c r="A9" s="7"/>
      <c r="B9" s="21"/>
      <c r="C9" s="7"/>
      <c r="D9" s="7"/>
      <c r="E9" s="7"/>
      <c r="F9" s="7"/>
      <c r="G9" s="7"/>
      <c r="H9" s="1"/>
      <c r="I9" s="1"/>
      <c r="J9" s="1"/>
      <c r="K9" s="1"/>
    </row>
    <row r="10" spans="1:11" ht="20.25" customHeight="1">
      <c r="A10" s="86" t="s">
        <v>32</v>
      </c>
      <c r="B10" s="86"/>
      <c r="C10" s="86"/>
      <c r="D10" s="86"/>
      <c r="E10" s="86"/>
      <c r="F10" s="86"/>
      <c r="G10" s="86"/>
      <c r="H10" s="1"/>
      <c r="I10" s="1"/>
      <c r="J10" s="1"/>
      <c r="K10" s="1"/>
    </row>
    <row r="11" spans="1:11" ht="15" customHeight="1">
      <c r="A11" s="89" t="s">
        <v>389</v>
      </c>
    </row>
  </sheetData>
  <mergeCells count="15">
    <mergeCell ref="A2:K2"/>
    <mergeCell ref="A10:G10"/>
    <mergeCell ref="A4:A6"/>
    <mergeCell ref="B4:B6"/>
    <mergeCell ref="C4:C6"/>
    <mergeCell ref="D4:D6"/>
    <mergeCell ref="E4:E6"/>
    <mergeCell ref="F4:F6"/>
    <mergeCell ref="G4:G6"/>
    <mergeCell ref="A3:G3"/>
    <mergeCell ref="I5:I6"/>
    <mergeCell ref="J5:J6"/>
    <mergeCell ref="K5:K6"/>
    <mergeCell ref="I4:K4"/>
    <mergeCell ref="H4:H6"/>
  </mergeCells>
  <phoneticPr fontId="16" type="noConversion"/>
  <pageMargins left="0.7" right="0.7" top="0.75" bottom="0.75" header="0.3" footer="0.3"/>
  <pageSetup paperSize="9" scale="55" pageOrder="overThenDown" orientation="landscape" r:id="rId1"/>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16"/>
  <sheetViews>
    <sheetView showZeros="0" tabSelected="1" workbookViewId="0">
      <selection activeCell="I19" sqref="I19"/>
    </sheetView>
  </sheetViews>
  <sheetFormatPr defaultColWidth="8.875" defaultRowHeight="15" customHeight="1"/>
  <cols>
    <col min="1" max="1" width="35.75" customWidth="1"/>
    <col min="2" max="2" width="21.375" customWidth="1"/>
    <col min="3" max="3" width="35.75" customWidth="1"/>
    <col min="4" max="4" width="21.375" customWidth="1"/>
    <col min="5" max="7" width="17.125" customWidth="1"/>
  </cols>
  <sheetData>
    <row r="1" spans="1:7" ht="18.75" customHeight="1">
      <c r="A1" s="3"/>
      <c r="B1" s="3"/>
      <c r="C1" s="3"/>
      <c r="D1" s="3"/>
      <c r="E1" s="15"/>
      <c r="F1" s="15"/>
      <c r="G1" s="15" t="s">
        <v>371</v>
      </c>
    </row>
    <row r="2" spans="1:7" ht="45" customHeight="1">
      <c r="A2" s="56" t="s">
        <v>372</v>
      </c>
      <c r="B2" s="56"/>
      <c r="C2" s="56"/>
      <c r="D2" s="56"/>
      <c r="E2" s="56"/>
      <c r="F2" s="56"/>
      <c r="G2" s="56"/>
    </row>
    <row r="3" spans="1:7" ht="24.2" customHeight="1">
      <c r="A3" s="57" t="str">
        <f>"单位名称："&amp;"云南省通海县第一中学"</f>
        <v>单位名称：云南省通海县第一中学</v>
      </c>
      <c r="B3" s="57"/>
      <c r="C3" s="57"/>
      <c r="D3" s="57"/>
      <c r="E3" s="4"/>
      <c r="F3" s="4"/>
      <c r="G3" s="4" t="s">
        <v>29</v>
      </c>
    </row>
    <row r="4" spans="1:7" ht="18.75" customHeight="1">
      <c r="A4" s="87" t="s">
        <v>195</v>
      </c>
      <c r="B4" s="87" t="s">
        <v>194</v>
      </c>
      <c r="C4" s="87" t="s">
        <v>137</v>
      </c>
      <c r="D4" s="87" t="s">
        <v>373</v>
      </c>
      <c r="E4" s="87" t="s">
        <v>35</v>
      </c>
      <c r="F4" s="87"/>
      <c r="G4" s="87"/>
    </row>
    <row r="5" spans="1:7" ht="18.75" customHeight="1">
      <c r="A5" s="87"/>
      <c r="B5" s="87"/>
      <c r="C5" s="87"/>
      <c r="D5" s="87"/>
      <c r="E5" s="87">
        <v>2026</v>
      </c>
      <c r="F5" s="87">
        <v>2027</v>
      </c>
      <c r="G5" s="87">
        <v>2028</v>
      </c>
    </row>
    <row r="6" spans="1:7" ht="22.7" customHeight="1">
      <c r="A6" s="87"/>
      <c r="B6" s="87"/>
      <c r="C6" s="87"/>
      <c r="D6" s="87"/>
      <c r="E6" s="87"/>
      <c r="F6" s="87"/>
      <c r="G6" s="87"/>
    </row>
    <row r="7" spans="1:7" ht="18.75" customHeight="1">
      <c r="A7" s="6" t="s">
        <v>46</v>
      </c>
      <c r="B7" s="6">
        <v>2</v>
      </c>
      <c r="C7" s="6">
        <v>3</v>
      </c>
      <c r="D7" s="6">
        <v>4</v>
      </c>
      <c r="E7" s="6">
        <v>5</v>
      </c>
      <c r="F7" s="6">
        <v>6</v>
      </c>
      <c r="G7" s="6">
        <v>7</v>
      </c>
    </row>
    <row r="8" spans="1:7" ht="20.25" customHeight="1">
      <c r="A8" s="35" t="s">
        <v>56</v>
      </c>
      <c r="B8" s="35" t="s">
        <v>217</v>
      </c>
      <c r="C8" s="36" t="s">
        <v>216</v>
      </c>
      <c r="D8" s="35" t="s">
        <v>374</v>
      </c>
      <c r="E8" s="37">
        <v>9984</v>
      </c>
      <c r="F8" s="37"/>
      <c r="G8" s="37"/>
    </row>
    <row r="9" spans="1:7" ht="20.25" customHeight="1">
      <c r="A9" s="35" t="s">
        <v>56</v>
      </c>
      <c r="B9" s="35" t="s">
        <v>217</v>
      </c>
      <c r="C9" s="36" t="s">
        <v>219</v>
      </c>
      <c r="D9" s="35" t="s">
        <v>374</v>
      </c>
      <c r="E9" s="37">
        <v>7500</v>
      </c>
      <c r="F9" s="37"/>
      <c r="G9" s="37"/>
    </row>
    <row r="10" spans="1:7" ht="20.25" customHeight="1">
      <c r="A10" s="35" t="s">
        <v>56</v>
      </c>
      <c r="B10" s="35" t="s">
        <v>217</v>
      </c>
      <c r="C10" s="36" t="s">
        <v>221</v>
      </c>
      <c r="D10" s="35" t="s">
        <v>374</v>
      </c>
      <c r="E10" s="37">
        <v>4800</v>
      </c>
      <c r="F10" s="37"/>
      <c r="G10" s="37"/>
    </row>
    <row r="11" spans="1:7" ht="20.25" customHeight="1">
      <c r="A11" s="35" t="s">
        <v>56</v>
      </c>
      <c r="B11" s="35" t="s">
        <v>217</v>
      </c>
      <c r="C11" s="36" t="s">
        <v>223</v>
      </c>
      <c r="D11" s="35" t="s">
        <v>374</v>
      </c>
      <c r="E11" s="37">
        <v>2797080</v>
      </c>
      <c r="F11" s="37"/>
      <c r="G11" s="37"/>
    </row>
    <row r="12" spans="1:7" ht="20.25" customHeight="1">
      <c r="A12" s="35" t="s">
        <v>56</v>
      </c>
      <c r="B12" s="35" t="s">
        <v>217</v>
      </c>
      <c r="C12" s="36" t="s">
        <v>225</v>
      </c>
      <c r="D12" s="35" t="s">
        <v>374</v>
      </c>
      <c r="E12" s="37">
        <v>75492</v>
      </c>
      <c r="F12" s="37"/>
      <c r="G12" s="37"/>
    </row>
    <row r="13" spans="1:7" ht="20.25" customHeight="1">
      <c r="A13" s="35" t="s">
        <v>56</v>
      </c>
      <c r="B13" s="35" t="s">
        <v>217</v>
      </c>
      <c r="C13" s="36" t="s">
        <v>227</v>
      </c>
      <c r="D13" s="35" t="s">
        <v>374</v>
      </c>
      <c r="E13" s="37">
        <v>765</v>
      </c>
      <c r="F13" s="37"/>
      <c r="G13" s="37"/>
    </row>
    <row r="14" spans="1:7" ht="20.25" customHeight="1">
      <c r="A14" s="35" t="s">
        <v>56</v>
      </c>
      <c r="B14" s="35" t="s">
        <v>217</v>
      </c>
      <c r="C14" s="36" t="s">
        <v>229</v>
      </c>
      <c r="D14" s="35" t="s">
        <v>374</v>
      </c>
      <c r="E14" s="37">
        <v>6835.68</v>
      </c>
      <c r="F14" s="37"/>
      <c r="G14" s="37"/>
    </row>
    <row r="15" spans="1:7" ht="20.25" customHeight="1">
      <c r="A15" s="35" t="s">
        <v>56</v>
      </c>
      <c r="B15" s="35" t="s">
        <v>217</v>
      </c>
      <c r="C15" s="36" t="s">
        <v>231</v>
      </c>
      <c r="D15" s="35" t="s">
        <v>374</v>
      </c>
      <c r="E15" s="37">
        <v>66000</v>
      </c>
      <c r="F15" s="37"/>
      <c r="G15" s="37"/>
    </row>
    <row r="16" spans="1:7" ht="20.25" customHeight="1">
      <c r="A16" s="71" t="s">
        <v>32</v>
      </c>
      <c r="B16" s="71"/>
      <c r="C16" s="71"/>
      <c r="D16" s="71"/>
      <c r="E16" s="37">
        <v>2968456.68</v>
      </c>
      <c r="F16" s="37"/>
      <c r="G16" s="37"/>
    </row>
  </sheetData>
  <mergeCells count="11">
    <mergeCell ref="A2:G2"/>
    <mergeCell ref="A16:D16"/>
    <mergeCell ref="A4:A6"/>
    <mergeCell ref="B4:B6"/>
    <mergeCell ref="C4:C6"/>
    <mergeCell ref="D4:D6"/>
    <mergeCell ref="A3:D3"/>
    <mergeCell ref="E5:E6"/>
    <mergeCell ref="F5:F6"/>
    <mergeCell ref="G5:G6"/>
    <mergeCell ref="E4:G4"/>
  </mergeCells>
  <phoneticPr fontId="16" type="noConversion"/>
  <pageMargins left="0.7" right="0.7" top="0.75" bottom="0.75" header="0.3" footer="0.3"/>
  <pageSetup paperSize="9" scale="80" pageOrder="overThenDown" orientation="landscape" r:id="rId1"/>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S9"/>
  <sheetViews>
    <sheetView showZeros="0" tabSelected="1" workbookViewId="0">
      <selection activeCell="I19" sqref="I19"/>
    </sheetView>
  </sheetViews>
  <sheetFormatPr defaultColWidth="8.875" defaultRowHeight="15" customHeight="1"/>
  <cols>
    <col min="1" max="1" width="25.25" customWidth="1"/>
    <col min="2" max="2" width="30" customWidth="1"/>
    <col min="3" max="19" width="17.125" customWidth="1"/>
  </cols>
  <sheetData>
    <row r="1" spans="1:19" ht="18.75" customHeight="1">
      <c r="A1" s="3"/>
      <c r="B1" s="3"/>
      <c r="C1" s="3"/>
      <c r="D1" s="3"/>
      <c r="E1" s="3"/>
      <c r="F1" s="3"/>
      <c r="G1" s="3"/>
      <c r="H1" s="3"/>
      <c r="I1" s="15"/>
      <c r="J1" s="15"/>
      <c r="K1" s="15"/>
      <c r="L1" s="15"/>
      <c r="M1" s="15"/>
      <c r="N1" s="15"/>
      <c r="O1" s="15"/>
      <c r="P1" s="15"/>
      <c r="Q1" s="15"/>
      <c r="R1" s="15"/>
      <c r="S1" s="15" t="s">
        <v>27</v>
      </c>
    </row>
    <row r="2" spans="1:19" ht="37.5" customHeight="1">
      <c r="A2" s="56" t="s">
        <v>28</v>
      </c>
      <c r="B2" s="56"/>
      <c r="C2" s="56"/>
      <c r="D2" s="56"/>
      <c r="E2" s="56"/>
      <c r="F2" s="56"/>
      <c r="G2" s="56"/>
      <c r="H2" s="56"/>
      <c r="I2" s="56"/>
      <c r="J2" s="56"/>
      <c r="K2" s="56"/>
      <c r="L2" s="56"/>
      <c r="M2" s="56"/>
      <c r="N2" s="56"/>
      <c r="O2" s="56"/>
      <c r="P2" s="56"/>
      <c r="Q2" s="56"/>
      <c r="R2" s="56"/>
      <c r="S2" s="56"/>
    </row>
    <row r="3" spans="1:19" ht="18.75" customHeight="1">
      <c r="A3" s="57" t="str">
        <f>"单位名称："&amp;"云南省通海县第一中学"</f>
        <v>单位名称：云南省通海县第一中学</v>
      </c>
      <c r="B3" s="57"/>
      <c r="C3" s="57"/>
      <c r="D3" s="57"/>
      <c r="E3" s="16"/>
      <c r="F3" s="16"/>
      <c r="G3" s="16"/>
      <c r="H3" s="16"/>
      <c r="I3" s="4"/>
      <c r="J3" s="4"/>
      <c r="K3" s="4"/>
      <c r="L3" s="4"/>
      <c r="M3" s="4"/>
      <c r="N3" s="4"/>
      <c r="O3" s="4"/>
      <c r="P3" s="4"/>
      <c r="Q3" s="4"/>
      <c r="R3" s="4"/>
      <c r="S3" s="4" t="s">
        <v>29</v>
      </c>
    </row>
    <row r="4" spans="1:19" ht="18.75" customHeight="1">
      <c r="A4" s="59" t="s">
        <v>30</v>
      </c>
      <c r="B4" s="60" t="s">
        <v>31</v>
      </c>
      <c r="C4" s="60" t="s">
        <v>32</v>
      </c>
      <c r="D4" s="60" t="s">
        <v>33</v>
      </c>
      <c r="E4" s="60"/>
      <c r="F4" s="60"/>
      <c r="G4" s="60"/>
      <c r="H4" s="60"/>
      <c r="I4" s="60"/>
      <c r="J4" s="65"/>
      <c r="K4" s="65"/>
      <c r="L4" s="65"/>
      <c r="M4" s="65"/>
      <c r="N4" s="65"/>
      <c r="O4" s="60" t="s">
        <v>20</v>
      </c>
      <c r="P4" s="60"/>
      <c r="Q4" s="60"/>
      <c r="R4" s="60"/>
      <c r="S4" s="60"/>
    </row>
    <row r="5" spans="1:19" ht="18.75" customHeight="1">
      <c r="A5" s="59"/>
      <c r="B5" s="60"/>
      <c r="C5" s="60"/>
      <c r="D5" s="61" t="s">
        <v>34</v>
      </c>
      <c r="E5" s="61" t="s">
        <v>35</v>
      </c>
      <c r="F5" s="61" t="s">
        <v>36</v>
      </c>
      <c r="G5" s="61" t="s">
        <v>37</v>
      </c>
      <c r="H5" s="61" t="s">
        <v>38</v>
      </c>
      <c r="I5" s="63" t="s">
        <v>39</v>
      </c>
      <c r="J5" s="64"/>
      <c r="K5" s="64"/>
      <c r="L5" s="64"/>
      <c r="M5" s="64"/>
      <c r="N5" s="64"/>
      <c r="O5" s="63" t="s">
        <v>34</v>
      </c>
      <c r="P5" s="63" t="s">
        <v>35</v>
      </c>
      <c r="Q5" s="63" t="s">
        <v>36</v>
      </c>
      <c r="R5" s="63" t="s">
        <v>37</v>
      </c>
      <c r="S5" s="61" t="s">
        <v>40</v>
      </c>
    </row>
    <row r="6" spans="1:19" ht="18.75" customHeight="1">
      <c r="A6" s="59"/>
      <c r="B6" s="60"/>
      <c r="C6" s="60"/>
      <c r="D6" s="61"/>
      <c r="E6" s="61"/>
      <c r="F6" s="61"/>
      <c r="G6" s="61"/>
      <c r="H6" s="61"/>
      <c r="I6" s="18" t="s">
        <v>34</v>
      </c>
      <c r="J6" s="18" t="s">
        <v>41</v>
      </c>
      <c r="K6" s="18" t="s">
        <v>42</v>
      </c>
      <c r="L6" s="18" t="s">
        <v>43</v>
      </c>
      <c r="M6" s="18" t="s">
        <v>44</v>
      </c>
      <c r="N6" s="18" t="s">
        <v>45</v>
      </c>
      <c r="O6" s="63"/>
      <c r="P6" s="63"/>
      <c r="Q6" s="63"/>
      <c r="R6" s="63"/>
      <c r="S6" s="61"/>
    </row>
    <row r="7" spans="1:19" ht="18.75" customHeight="1">
      <c r="A7" s="19" t="s">
        <v>46</v>
      </c>
      <c r="B7" s="20" t="s">
        <v>47</v>
      </c>
      <c r="C7" s="20" t="s">
        <v>48</v>
      </c>
      <c r="D7" s="20" t="s">
        <v>49</v>
      </c>
      <c r="E7" s="19" t="s">
        <v>50</v>
      </c>
      <c r="F7" s="20" t="s">
        <v>51</v>
      </c>
      <c r="G7" s="20" t="s">
        <v>52</v>
      </c>
      <c r="H7" s="19" t="s">
        <v>53</v>
      </c>
      <c r="I7" s="20" t="s">
        <v>54</v>
      </c>
      <c r="J7" s="20">
        <v>10</v>
      </c>
      <c r="K7" s="20">
        <v>11</v>
      </c>
      <c r="L7" s="20">
        <v>12</v>
      </c>
      <c r="M7" s="20">
        <v>13</v>
      </c>
      <c r="N7" s="20">
        <v>14</v>
      </c>
      <c r="O7" s="20">
        <v>15</v>
      </c>
      <c r="P7" s="20">
        <v>16</v>
      </c>
      <c r="Q7" s="20">
        <v>17</v>
      </c>
      <c r="R7" s="20">
        <v>18</v>
      </c>
      <c r="S7" s="20">
        <v>19</v>
      </c>
    </row>
    <row r="8" spans="1:19" ht="20.25" customHeight="1">
      <c r="A8" s="21" t="s">
        <v>55</v>
      </c>
      <c r="B8" s="21" t="s">
        <v>56</v>
      </c>
      <c r="C8" s="1">
        <v>47900155.850000001</v>
      </c>
      <c r="D8" s="1">
        <v>41900155.850000001</v>
      </c>
      <c r="E8" s="1">
        <v>40215143.850000001</v>
      </c>
      <c r="F8" s="1"/>
      <c r="G8" s="1"/>
      <c r="H8" s="1">
        <v>1685012</v>
      </c>
      <c r="I8" s="1">
        <v>6000000</v>
      </c>
      <c r="J8" s="1"/>
      <c r="K8" s="1"/>
      <c r="L8" s="1"/>
      <c r="M8" s="1"/>
      <c r="N8" s="1">
        <v>6000000</v>
      </c>
      <c r="O8" s="1"/>
      <c r="P8" s="1"/>
      <c r="Q8" s="1"/>
      <c r="R8" s="1"/>
      <c r="S8" s="1"/>
    </row>
    <row r="9" spans="1:19" ht="20.25" customHeight="1">
      <c r="A9" s="62" t="s">
        <v>32</v>
      </c>
      <c r="B9" s="62"/>
      <c r="C9" s="1">
        <v>47900155.850000001</v>
      </c>
      <c r="D9" s="1">
        <v>41900155.850000001</v>
      </c>
      <c r="E9" s="1">
        <v>40215143.850000001</v>
      </c>
      <c r="F9" s="1"/>
      <c r="G9" s="1"/>
      <c r="H9" s="1">
        <v>1685012</v>
      </c>
      <c r="I9" s="1">
        <v>6000000</v>
      </c>
      <c r="J9" s="1"/>
      <c r="K9" s="1"/>
      <c r="L9" s="1"/>
      <c r="M9" s="1"/>
      <c r="N9" s="1">
        <v>6000000</v>
      </c>
      <c r="O9" s="1"/>
      <c r="P9" s="1"/>
      <c r="Q9" s="1"/>
      <c r="R9" s="1"/>
      <c r="S9" s="1"/>
    </row>
  </sheetData>
  <mergeCells count="19">
    <mergeCell ref="A2:S2"/>
    <mergeCell ref="I5:N5"/>
    <mergeCell ref="D4:N4"/>
    <mergeCell ref="O4:S4"/>
    <mergeCell ref="O5:O6"/>
    <mergeCell ref="P5:P6"/>
    <mergeCell ref="Q5:Q6"/>
    <mergeCell ref="R5:R6"/>
    <mergeCell ref="S5:S6"/>
    <mergeCell ref="E5:E6"/>
    <mergeCell ref="F5:F6"/>
    <mergeCell ref="G5:G6"/>
    <mergeCell ref="H5:H6"/>
    <mergeCell ref="A9:B9"/>
    <mergeCell ref="A3:D3"/>
    <mergeCell ref="A4:A6"/>
    <mergeCell ref="B4:B6"/>
    <mergeCell ref="C4:C6"/>
    <mergeCell ref="D5:D6"/>
  </mergeCells>
  <phoneticPr fontId="16" type="noConversion"/>
  <pageMargins left="0.7" right="0.7" top="0.75" bottom="0.75" header="0.3" footer="0.3"/>
  <pageSetup paperSize="9" scale="38" pageOrder="overThenDown" orientation="landscape" r:id="rId1"/>
  <headerFooter>
    <oddHeader>&amp;L&amp;C&amp;R</oddHeader>
    <oddFooter>&amp;L&amp;C&amp;R</oddFooter>
    <evenHeader>&amp;L&amp;C&amp;R</evenHeader>
    <evenFooter>&amp;L&amp;C&amp;R</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O25"/>
  <sheetViews>
    <sheetView showZeros="0" tabSelected="1" workbookViewId="0">
      <selection activeCell="I19" sqref="I19"/>
    </sheetView>
  </sheetViews>
  <sheetFormatPr defaultColWidth="8.875" defaultRowHeight="15" customHeight="1"/>
  <cols>
    <col min="1" max="1" width="21.5" customWidth="1"/>
    <col min="2" max="2" width="28.625" customWidth="1"/>
    <col min="3" max="15" width="17.125" customWidth="1"/>
  </cols>
  <sheetData>
    <row r="1" spans="1:15" ht="18.75" customHeight="1">
      <c r="A1" s="3"/>
      <c r="B1" s="3"/>
      <c r="C1" s="3"/>
      <c r="D1" s="3"/>
      <c r="E1" s="3"/>
      <c r="F1" s="3"/>
      <c r="G1" s="3"/>
      <c r="H1" s="3"/>
      <c r="I1" s="3"/>
      <c r="J1" s="15"/>
      <c r="K1" s="15"/>
      <c r="L1" s="15"/>
      <c r="M1" s="15"/>
      <c r="N1" s="15"/>
      <c r="O1" s="15" t="s">
        <v>57</v>
      </c>
    </row>
    <row r="2" spans="1:15" ht="37.5" customHeight="1">
      <c r="A2" s="56" t="s">
        <v>58</v>
      </c>
      <c r="B2" s="56"/>
      <c r="C2" s="56"/>
      <c r="D2" s="56"/>
      <c r="E2" s="56"/>
      <c r="F2" s="56"/>
      <c r="G2" s="56"/>
      <c r="H2" s="56"/>
      <c r="I2" s="56"/>
      <c r="J2" s="56"/>
      <c r="K2" s="68"/>
      <c r="L2" s="68"/>
      <c r="M2" s="68"/>
      <c r="N2" s="68"/>
      <c r="O2" s="68"/>
    </row>
    <row r="3" spans="1:15" ht="18.75" customHeight="1">
      <c r="A3" s="66" t="str">
        <f>"单位名称："&amp;"云南省通海县第一中学"</f>
        <v>单位名称：云南省通海县第一中学</v>
      </c>
      <c r="B3" s="66"/>
      <c r="C3" s="66"/>
      <c r="D3" s="66"/>
      <c r="E3" s="66"/>
      <c r="F3" s="66"/>
      <c r="G3" s="66"/>
      <c r="H3" s="66"/>
      <c r="I3" s="66"/>
      <c r="J3" s="15"/>
      <c r="K3" s="15"/>
      <c r="L3" s="15"/>
      <c r="M3" s="15"/>
      <c r="N3" s="15"/>
      <c r="O3" s="15" t="s">
        <v>29</v>
      </c>
    </row>
    <row r="4" spans="1:15" ht="18.75" customHeight="1">
      <c r="A4" s="59" t="s">
        <v>59</v>
      </c>
      <c r="B4" s="59" t="s">
        <v>60</v>
      </c>
      <c r="C4" s="67" t="s">
        <v>32</v>
      </c>
      <c r="D4" s="67" t="s">
        <v>35</v>
      </c>
      <c r="E4" s="67"/>
      <c r="F4" s="67"/>
      <c r="G4" s="59" t="s">
        <v>36</v>
      </c>
      <c r="H4" s="67" t="s">
        <v>37</v>
      </c>
      <c r="I4" s="59" t="s">
        <v>61</v>
      </c>
      <c r="J4" s="67" t="s">
        <v>62</v>
      </c>
      <c r="K4" s="67"/>
      <c r="L4" s="67"/>
      <c r="M4" s="67"/>
      <c r="N4" s="67"/>
      <c r="O4" s="67"/>
    </row>
    <row r="5" spans="1:15" ht="18.75" customHeight="1">
      <c r="A5" s="59"/>
      <c r="B5" s="59"/>
      <c r="C5" s="67"/>
      <c r="D5" s="22" t="s">
        <v>34</v>
      </c>
      <c r="E5" s="22" t="s">
        <v>63</v>
      </c>
      <c r="F5" s="22" t="s">
        <v>64</v>
      </c>
      <c r="G5" s="59"/>
      <c r="H5" s="67"/>
      <c r="I5" s="59"/>
      <c r="J5" s="22" t="s">
        <v>34</v>
      </c>
      <c r="K5" s="22" t="s">
        <v>65</v>
      </c>
      <c r="L5" s="20" t="s">
        <v>66</v>
      </c>
      <c r="M5" s="20" t="s">
        <v>67</v>
      </c>
      <c r="N5" s="20" t="s">
        <v>68</v>
      </c>
      <c r="O5" s="20" t="s">
        <v>69</v>
      </c>
    </row>
    <row r="6" spans="1:15" ht="18.75" customHeight="1">
      <c r="A6" s="20" t="s">
        <v>46</v>
      </c>
      <c r="B6" s="20" t="s">
        <v>47</v>
      </c>
      <c r="C6" s="20" t="s">
        <v>48</v>
      </c>
      <c r="D6" s="20" t="s">
        <v>49</v>
      </c>
      <c r="E6" s="20" t="s">
        <v>50</v>
      </c>
      <c r="F6" s="20" t="s">
        <v>51</v>
      </c>
      <c r="G6" s="20" t="s">
        <v>52</v>
      </c>
      <c r="H6" s="20" t="s">
        <v>53</v>
      </c>
      <c r="I6" s="20" t="s">
        <v>54</v>
      </c>
      <c r="J6" s="20" t="s">
        <v>70</v>
      </c>
      <c r="K6" s="20">
        <v>11</v>
      </c>
      <c r="L6" s="20">
        <v>12</v>
      </c>
      <c r="M6" s="20">
        <v>13</v>
      </c>
      <c r="N6" s="20">
        <v>14</v>
      </c>
      <c r="O6" s="20">
        <v>15</v>
      </c>
    </row>
    <row r="7" spans="1:15" ht="20.25" customHeight="1">
      <c r="A7" s="21" t="s">
        <v>71</v>
      </c>
      <c r="B7" s="21" t="s">
        <v>72</v>
      </c>
      <c r="C7" s="1">
        <v>36458830.079999998</v>
      </c>
      <c r="D7" s="1">
        <v>28773818.079999998</v>
      </c>
      <c r="E7" s="1">
        <v>25880853.399999999</v>
      </c>
      <c r="F7" s="1">
        <v>2892964.68</v>
      </c>
      <c r="G7" s="1"/>
      <c r="H7" s="1"/>
      <c r="I7" s="1">
        <v>1685012</v>
      </c>
      <c r="J7" s="1">
        <v>6000000</v>
      </c>
      <c r="K7" s="1"/>
      <c r="L7" s="1"/>
      <c r="M7" s="1"/>
      <c r="N7" s="1"/>
      <c r="O7" s="1">
        <v>6000000</v>
      </c>
    </row>
    <row r="8" spans="1:15" ht="20.25" customHeight="1">
      <c r="A8" s="23" t="s">
        <v>73</v>
      </c>
      <c r="B8" s="23" t="s">
        <v>74</v>
      </c>
      <c r="C8" s="1">
        <v>36458830.079999998</v>
      </c>
      <c r="D8" s="1">
        <v>28773818.079999998</v>
      </c>
      <c r="E8" s="1">
        <v>25880853.399999999</v>
      </c>
      <c r="F8" s="1">
        <v>2892964.68</v>
      </c>
      <c r="G8" s="1"/>
      <c r="H8" s="1"/>
      <c r="I8" s="1">
        <v>1685012</v>
      </c>
      <c r="J8" s="1">
        <v>6000000</v>
      </c>
      <c r="K8" s="1"/>
      <c r="L8" s="1"/>
      <c r="M8" s="1"/>
      <c r="N8" s="1"/>
      <c r="O8" s="1">
        <v>6000000</v>
      </c>
    </row>
    <row r="9" spans="1:15" ht="20.25" customHeight="1">
      <c r="A9" s="24" t="s">
        <v>75</v>
      </c>
      <c r="B9" s="24" t="s">
        <v>76</v>
      </c>
      <c r="C9" s="1">
        <v>73600.679999999993</v>
      </c>
      <c r="D9" s="1">
        <v>73600.679999999993</v>
      </c>
      <c r="E9" s="1"/>
      <c r="F9" s="1">
        <v>73600.679999999993</v>
      </c>
      <c r="G9" s="1"/>
      <c r="H9" s="1"/>
      <c r="I9" s="1"/>
      <c r="J9" s="1"/>
      <c r="K9" s="1"/>
      <c r="L9" s="1"/>
      <c r="M9" s="1"/>
      <c r="N9" s="1"/>
      <c r="O9" s="1"/>
    </row>
    <row r="10" spans="1:15" ht="20.25" customHeight="1">
      <c r="A10" s="24" t="s">
        <v>77</v>
      </c>
      <c r="B10" s="24" t="s">
        <v>78</v>
      </c>
      <c r="C10" s="1">
        <v>36385229.399999999</v>
      </c>
      <c r="D10" s="1">
        <v>28700217.399999999</v>
      </c>
      <c r="E10" s="1">
        <v>25880853.399999999</v>
      </c>
      <c r="F10" s="1">
        <v>2819364</v>
      </c>
      <c r="G10" s="1"/>
      <c r="H10" s="1"/>
      <c r="I10" s="1">
        <v>1685012</v>
      </c>
      <c r="J10" s="1">
        <v>6000000</v>
      </c>
      <c r="K10" s="1"/>
      <c r="L10" s="1"/>
      <c r="M10" s="1"/>
      <c r="N10" s="1"/>
      <c r="O10" s="1">
        <v>6000000</v>
      </c>
    </row>
    <row r="11" spans="1:15" ht="20.25" customHeight="1">
      <c r="A11" s="21" t="s">
        <v>79</v>
      </c>
      <c r="B11" s="21" t="s">
        <v>80</v>
      </c>
      <c r="C11" s="1">
        <v>5336756.0599999996</v>
      </c>
      <c r="D11" s="1">
        <v>5336756.0599999996</v>
      </c>
      <c r="E11" s="1">
        <v>5261264.0599999996</v>
      </c>
      <c r="F11" s="1">
        <v>75492</v>
      </c>
      <c r="G11" s="1"/>
      <c r="H11" s="1"/>
      <c r="I11" s="1"/>
      <c r="J11" s="1"/>
      <c r="K11" s="1"/>
      <c r="L11" s="1"/>
      <c r="M11" s="1"/>
      <c r="N11" s="1"/>
      <c r="O11" s="1"/>
    </row>
    <row r="12" spans="1:15" ht="20.25" customHeight="1">
      <c r="A12" s="23" t="s">
        <v>81</v>
      </c>
      <c r="B12" s="23" t="s">
        <v>82</v>
      </c>
      <c r="C12" s="1">
        <v>5261264.0599999996</v>
      </c>
      <c r="D12" s="1">
        <v>5261264.0599999996</v>
      </c>
      <c r="E12" s="1">
        <v>5261264.0599999996</v>
      </c>
      <c r="F12" s="1"/>
      <c r="G12" s="1"/>
      <c r="H12" s="1"/>
      <c r="I12" s="1"/>
      <c r="J12" s="1"/>
      <c r="K12" s="1"/>
      <c r="L12" s="1"/>
      <c r="M12" s="1"/>
      <c r="N12" s="1"/>
      <c r="O12" s="1"/>
    </row>
    <row r="13" spans="1:15" ht="20.25" customHeight="1">
      <c r="A13" s="24" t="s">
        <v>83</v>
      </c>
      <c r="B13" s="24" t="s">
        <v>84</v>
      </c>
      <c r="C13" s="1">
        <v>1396800</v>
      </c>
      <c r="D13" s="1">
        <v>1396800</v>
      </c>
      <c r="E13" s="1">
        <v>1396800</v>
      </c>
      <c r="F13" s="1"/>
      <c r="G13" s="1"/>
      <c r="H13" s="1"/>
      <c r="I13" s="1"/>
      <c r="J13" s="1"/>
      <c r="K13" s="1"/>
      <c r="L13" s="1"/>
      <c r="M13" s="1"/>
      <c r="N13" s="1"/>
      <c r="O13" s="1"/>
    </row>
    <row r="14" spans="1:15" ht="20.25" customHeight="1">
      <c r="A14" s="24" t="s">
        <v>85</v>
      </c>
      <c r="B14" s="24" t="s">
        <v>86</v>
      </c>
      <c r="C14" s="1">
        <v>3864464.06</v>
      </c>
      <c r="D14" s="1">
        <v>3864464.06</v>
      </c>
      <c r="E14" s="1">
        <v>3864464.06</v>
      </c>
      <c r="F14" s="1"/>
      <c r="G14" s="1"/>
      <c r="H14" s="1"/>
      <c r="I14" s="1"/>
      <c r="J14" s="1"/>
      <c r="K14" s="1"/>
      <c r="L14" s="1"/>
      <c r="M14" s="1"/>
      <c r="N14" s="1"/>
      <c r="O14" s="1"/>
    </row>
    <row r="15" spans="1:15" ht="20.25" customHeight="1">
      <c r="A15" s="23" t="s">
        <v>87</v>
      </c>
      <c r="B15" s="23" t="s">
        <v>88</v>
      </c>
      <c r="C15" s="1">
        <v>75492</v>
      </c>
      <c r="D15" s="1">
        <v>75492</v>
      </c>
      <c r="E15" s="1"/>
      <c r="F15" s="1">
        <v>75492</v>
      </c>
      <c r="G15" s="1"/>
      <c r="H15" s="1"/>
      <c r="I15" s="1"/>
      <c r="J15" s="1"/>
      <c r="K15" s="1"/>
      <c r="L15" s="1"/>
      <c r="M15" s="1"/>
      <c r="N15" s="1"/>
      <c r="O15" s="1"/>
    </row>
    <row r="16" spans="1:15" ht="20.25" customHeight="1">
      <c r="A16" s="24" t="s">
        <v>89</v>
      </c>
      <c r="B16" s="24" t="s">
        <v>90</v>
      </c>
      <c r="C16" s="1">
        <v>75492</v>
      </c>
      <c r="D16" s="1">
        <v>75492</v>
      </c>
      <c r="E16" s="1"/>
      <c r="F16" s="1">
        <v>75492</v>
      </c>
      <c r="G16" s="1"/>
      <c r="H16" s="1"/>
      <c r="I16" s="1"/>
      <c r="J16" s="1"/>
      <c r="K16" s="1"/>
      <c r="L16" s="1"/>
      <c r="M16" s="1"/>
      <c r="N16" s="1"/>
      <c r="O16" s="1"/>
    </row>
    <row r="17" spans="1:15" ht="20.25" customHeight="1">
      <c r="A17" s="21" t="s">
        <v>91</v>
      </c>
      <c r="B17" s="21" t="s">
        <v>92</v>
      </c>
      <c r="C17" s="1">
        <v>3502489.71</v>
      </c>
      <c r="D17" s="1">
        <v>3502489.71</v>
      </c>
      <c r="E17" s="1">
        <v>3502489.71</v>
      </c>
      <c r="F17" s="1"/>
      <c r="G17" s="1"/>
      <c r="H17" s="1"/>
      <c r="I17" s="1"/>
      <c r="J17" s="1"/>
      <c r="K17" s="1"/>
      <c r="L17" s="1"/>
      <c r="M17" s="1"/>
      <c r="N17" s="1"/>
      <c r="O17" s="1"/>
    </row>
    <row r="18" spans="1:15" ht="20.25" customHeight="1">
      <c r="A18" s="23" t="s">
        <v>93</v>
      </c>
      <c r="B18" s="23" t="s">
        <v>94</v>
      </c>
      <c r="C18" s="1">
        <v>3502489.71</v>
      </c>
      <c r="D18" s="1">
        <v>3502489.71</v>
      </c>
      <c r="E18" s="1">
        <v>3502489.71</v>
      </c>
      <c r="F18" s="1"/>
      <c r="G18" s="1"/>
      <c r="H18" s="1"/>
      <c r="I18" s="1"/>
      <c r="J18" s="1"/>
      <c r="K18" s="1"/>
      <c r="L18" s="1"/>
      <c r="M18" s="1"/>
      <c r="N18" s="1"/>
      <c r="O18" s="1"/>
    </row>
    <row r="19" spans="1:15" ht="20.25" customHeight="1">
      <c r="A19" s="24" t="s">
        <v>95</v>
      </c>
      <c r="B19" s="24" t="s">
        <v>96</v>
      </c>
      <c r="C19" s="1">
        <v>2004690.73</v>
      </c>
      <c r="D19" s="1">
        <v>2004690.73</v>
      </c>
      <c r="E19" s="1">
        <v>2004690.73</v>
      </c>
      <c r="F19" s="1"/>
      <c r="G19" s="1"/>
      <c r="H19" s="1"/>
      <c r="I19" s="1"/>
      <c r="J19" s="1"/>
      <c r="K19" s="1"/>
      <c r="L19" s="1"/>
      <c r="M19" s="1"/>
      <c r="N19" s="1"/>
      <c r="O19" s="1"/>
    </row>
    <row r="20" spans="1:15" ht="20.25" customHeight="1">
      <c r="A20" s="24" t="s">
        <v>97</v>
      </c>
      <c r="B20" s="24" t="s">
        <v>98</v>
      </c>
      <c r="C20" s="1">
        <v>1319904.7</v>
      </c>
      <c r="D20" s="1">
        <v>1319904.7</v>
      </c>
      <c r="E20" s="1">
        <v>1319904.7</v>
      </c>
      <c r="F20" s="1"/>
      <c r="G20" s="1"/>
      <c r="H20" s="1"/>
      <c r="I20" s="1"/>
      <c r="J20" s="1"/>
      <c r="K20" s="1"/>
      <c r="L20" s="1"/>
      <c r="M20" s="1"/>
      <c r="N20" s="1"/>
      <c r="O20" s="1"/>
    </row>
    <row r="21" spans="1:15" ht="20.25" customHeight="1">
      <c r="A21" s="24" t="s">
        <v>99</v>
      </c>
      <c r="B21" s="24" t="s">
        <v>100</v>
      </c>
      <c r="C21" s="1">
        <v>177894.28</v>
      </c>
      <c r="D21" s="1">
        <v>177894.28</v>
      </c>
      <c r="E21" s="1">
        <v>177894.28</v>
      </c>
      <c r="F21" s="1"/>
      <c r="G21" s="1"/>
      <c r="H21" s="1"/>
      <c r="I21" s="1"/>
      <c r="J21" s="1"/>
      <c r="K21" s="1"/>
      <c r="L21" s="1"/>
      <c r="M21" s="1"/>
      <c r="N21" s="1"/>
      <c r="O21" s="1"/>
    </row>
    <row r="22" spans="1:15" ht="20.25" customHeight="1">
      <c r="A22" s="21" t="s">
        <v>101</v>
      </c>
      <c r="B22" s="21" t="s">
        <v>102</v>
      </c>
      <c r="C22" s="1">
        <v>2602080</v>
      </c>
      <c r="D22" s="1">
        <v>2602080</v>
      </c>
      <c r="E22" s="1">
        <v>2602080</v>
      </c>
      <c r="F22" s="1"/>
      <c r="G22" s="1"/>
      <c r="H22" s="1"/>
      <c r="I22" s="1"/>
      <c r="J22" s="1"/>
      <c r="K22" s="1"/>
      <c r="L22" s="1"/>
      <c r="M22" s="1"/>
      <c r="N22" s="1"/>
      <c r="O22" s="1"/>
    </row>
    <row r="23" spans="1:15" ht="20.25" customHeight="1">
      <c r="A23" s="23" t="s">
        <v>103</v>
      </c>
      <c r="B23" s="23" t="s">
        <v>104</v>
      </c>
      <c r="C23" s="1">
        <v>2602080</v>
      </c>
      <c r="D23" s="1">
        <v>2602080</v>
      </c>
      <c r="E23" s="1">
        <v>2602080</v>
      </c>
      <c r="F23" s="1"/>
      <c r="G23" s="1"/>
      <c r="H23" s="1"/>
      <c r="I23" s="1"/>
      <c r="J23" s="1"/>
      <c r="K23" s="1"/>
      <c r="L23" s="1"/>
      <c r="M23" s="1"/>
      <c r="N23" s="1"/>
      <c r="O23" s="1"/>
    </row>
    <row r="24" spans="1:15" ht="20.25" customHeight="1">
      <c r="A24" s="24" t="s">
        <v>105</v>
      </c>
      <c r="B24" s="24" t="s">
        <v>106</v>
      </c>
      <c r="C24" s="1">
        <v>2602080</v>
      </c>
      <c r="D24" s="1">
        <v>2602080</v>
      </c>
      <c r="E24" s="1">
        <v>2602080</v>
      </c>
      <c r="F24" s="1"/>
      <c r="G24" s="1"/>
      <c r="H24" s="1"/>
      <c r="I24" s="1"/>
      <c r="J24" s="1"/>
      <c r="K24" s="1"/>
      <c r="L24" s="1"/>
      <c r="M24" s="1"/>
      <c r="N24" s="1"/>
      <c r="O24" s="1"/>
    </row>
    <row r="25" spans="1:15" ht="20.25" customHeight="1">
      <c r="A25" s="62" t="s">
        <v>107</v>
      </c>
      <c r="B25" s="62"/>
      <c r="C25" s="1">
        <v>47900155.850000001</v>
      </c>
      <c r="D25" s="1">
        <v>40215143.850000001</v>
      </c>
      <c r="E25" s="1">
        <v>37246687.170000002</v>
      </c>
      <c r="F25" s="1">
        <v>2968456.68</v>
      </c>
      <c r="G25" s="1"/>
      <c r="H25" s="1"/>
      <c r="I25" s="1">
        <v>1685012</v>
      </c>
      <c r="J25" s="1">
        <v>6000000</v>
      </c>
      <c r="K25" s="1"/>
      <c r="L25" s="1"/>
      <c r="M25" s="1"/>
      <c r="N25" s="1"/>
      <c r="O25" s="1">
        <v>6000000</v>
      </c>
    </row>
  </sheetData>
  <mergeCells count="11">
    <mergeCell ref="A25:B25"/>
    <mergeCell ref="J4:O4"/>
    <mergeCell ref="A2:O2"/>
    <mergeCell ref="A3:I3"/>
    <mergeCell ref="A4:A5"/>
    <mergeCell ref="B4:B5"/>
    <mergeCell ref="C4:C5"/>
    <mergeCell ref="D4:F4"/>
    <mergeCell ref="G4:G5"/>
    <mergeCell ref="H4:H5"/>
    <mergeCell ref="I4:I5"/>
  </mergeCells>
  <phoneticPr fontId="16" type="noConversion"/>
  <pageMargins left="0.7" right="0.7" top="0.75" bottom="0.75" header="0.3" footer="0.3"/>
  <pageSetup paperSize="9" scale="48" pageOrder="overThenDown" orientation="landscape" r:id="rId1"/>
  <headerFooter>
    <oddHeader>&amp;L&amp;C&amp;R</oddHeader>
    <oddFooter>&amp;L&amp;C&amp;R</oddFooter>
    <evenHeader>&amp;L&amp;C&amp;R</evenHeader>
    <evenFooter>&amp;L&amp;C&amp;R</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16"/>
  <sheetViews>
    <sheetView showZeros="0" tabSelected="1" workbookViewId="0">
      <selection activeCell="I19" sqref="I19"/>
    </sheetView>
  </sheetViews>
  <sheetFormatPr defaultColWidth="8.875" defaultRowHeight="15" customHeight="1"/>
  <cols>
    <col min="1" max="4" width="35.75" customWidth="1"/>
  </cols>
  <sheetData>
    <row r="1" spans="1:4" ht="18.75" customHeight="1">
      <c r="A1" s="3"/>
      <c r="B1" s="3"/>
      <c r="C1" s="3"/>
      <c r="D1" s="4" t="s">
        <v>108</v>
      </c>
    </row>
    <row r="2" spans="1:4" ht="45" customHeight="1">
      <c r="A2" s="56" t="s">
        <v>109</v>
      </c>
      <c r="B2" s="56"/>
      <c r="C2" s="56"/>
      <c r="D2" s="56"/>
    </row>
    <row r="3" spans="1:4" ht="18.75" customHeight="1">
      <c r="A3" s="57" t="str">
        <f>"单位名称："&amp;"云南省通海县第一中学"</f>
        <v>单位名称：云南省通海县第一中学</v>
      </c>
      <c r="B3" s="57"/>
      <c r="C3" s="5"/>
      <c r="D3" s="4" t="s">
        <v>2</v>
      </c>
    </row>
    <row r="4" spans="1:4" ht="22.5" customHeight="1">
      <c r="A4" s="58" t="s">
        <v>3</v>
      </c>
      <c r="B4" s="58"/>
      <c r="C4" s="58" t="s">
        <v>4</v>
      </c>
      <c r="D4" s="58"/>
    </row>
    <row r="5" spans="1:4" ht="18.75" customHeight="1">
      <c r="A5" s="58" t="s">
        <v>5</v>
      </c>
      <c r="B5" s="58" t="s">
        <v>6</v>
      </c>
      <c r="C5" s="58" t="s">
        <v>110</v>
      </c>
      <c r="D5" s="58" t="s">
        <v>6</v>
      </c>
    </row>
    <row r="6" spans="1:4" ht="18.75" customHeight="1">
      <c r="A6" s="58"/>
      <c r="B6" s="58"/>
      <c r="C6" s="58"/>
      <c r="D6" s="58"/>
    </row>
    <row r="7" spans="1:4" ht="22.5" customHeight="1">
      <c r="A7" s="7" t="s">
        <v>111</v>
      </c>
      <c r="B7" s="1">
        <v>40215143.850000001</v>
      </c>
      <c r="C7" s="7" t="s">
        <v>112</v>
      </c>
      <c r="D7" s="1">
        <v>40215143.850000001</v>
      </c>
    </row>
    <row r="8" spans="1:4" ht="22.5" customHeight="1">
      <c r="A8" s="7" t="s">
        <v>113</v>
      </c>
      <c r="B8" s="1">
        <v>40215143.850000001</v>
      </c>
      <c r="C8" s="7" t="str">
        <f>"（"&amp;"一"&amp;"）"&amp;"教育支出"</f>
        <v>（一）教育支出</v>
      </c>
      <c r="D8" s="1">
        <v>28773818.079999998</v>
      </c>
    </row>
    <row r="9" spans="1:4" ht="22.5" customHeight="1">
      <c r="A9" s="7" t="s">
        <v>114</v>
      </c>
      <c r="B9" s="1"/>
      <c r="C9" s="7" t="str">
        <f>"（"&amp;"二"&amp;"）"&amp;"社会保障和就业支出"</f>
        <v>（二）社会保障和就业支出</v>
      </c>
      <c r="D9" s="1">
        <v>5336756.0599999996</v>
      </c>
    </row>
    <row r="10" spans="1:4" ht="22.5" customHeight="1">
      <c r="A10" s="7" t="s">
        <v>115</v>
      </c>
      <c r="B10" s="1"/>
      <c r="C10" s="7" t="str">
        <f>"（"&amp;"三"&amp;"）"&amp;"卫生健康支出"</f>
        <v>（三）卫生健康支出</v>
      </c>
      <c r="D10" s="1">
        <v>3502489.71</v>
      </c>
    </row>
    <row r="11" spans="1:4" ht="22.5" customHeight="1">
      <c r="A11" s="7" t="s">
        <v>116</v>
      </c>
      <c r="B11" s="1"/>
      <c r="C11" s="7" t="str">
        <f>"（"&amp;"四"&amp;"）"&amp;"住房保障支出"</f>
        <v>（四）住房保障支出</v>
      </c>
      <c r="D11" s="1">
        <v>2602080</v>
      </c>
    </row>
    <row r="12" spans="1:4" ht="22.5" customHeight="1">
      <c r="A12" s="7" t="s">
        <v>113</v>
      </c>
      <c r="B12" s="1"/>
      <c r="C12" s="7"/>
      <c r="D12" s="1"/>
    </row>
    <row r="13" spans="1:4" ht="22.5" customHeight="1">
      <c r="A13" s="7" t="s">
        <v>114</v>
      </c>
      <c r="B13" s="1"/>
      <c r="C13" s="7"/>
      <c r="D13" s="1"/>
    </row>
    <row r="14" spans="1:4" ht="22.5" customHeight="1">
      <c r="A14" s="7" t="s">
        <v>115</v>
      </c>
      <c r="B14" s="1"/>
      <c r="C14" s="7"/>
      <c r="D14" s="1"/>
    </row>
    <row r="15" spans="1:4" ht="22.5" customHeight="1">
      <c r="A15" s="9"/>
      <c r="B15" s="1"/>
      <c r="C15" s="7" t="s">
        <v>117</v>
      </c>
      <c r="D15" s="1"/>
    </row>
    <row r="16" spans="1:4" ht="22.5" customHeight="1">
      <c r="A16" s="11" t="s">
        <v>118</v>
      </c>
      <c r="B16" s="12">
        <v>40215143.850000001</v>
      </c>
      <c r="C16" s="10" t="s">
        <v>119</v>
      </c>
      <c r="D16" s="12">
        <v>40215143.850000001</v>
      </c>
    </row>
  </sheetData>
  <mergeCells count="8">
    <mergeCell ref="A2:D2"/>
    <mergeCell ref="A3:B3"/>
    <mergeCell ref="A4:B4"/>
    <mergeCell ref="C4:D4"/>
    <mergeCell ref="A5:A6"/>
    <mergeCell ref="B5:B6"/>
    <mergeCell ref="C5:C6"/>
    <mergeCell ref="D5:D6"/>
  </mergeCells>
  <phoneticPr fontId="16" type="noConversion"/>
  <pageMargins left="0.7" right="0.7" top="0.75" bottom="0.75" header="0.3" footer="0.3"/>
  <pageSetup paperSize="9" scale="93" pageOrder="overThenDown" orientation="landscape" r:id="rId1"/>
  <headerFooter>
    <oddHeader>&amp;L&amp;C&amp;R</oddHeader>
    <oddFooter>&amp;L&amp;C&amp;R</oddFooter>
    <evenHeader>&amp;L&amp;C&amp;R</evenHeader>
    <evenFooter>&amp;L&amp;C&amp;R</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25"/>
  <sheetViews>
    <sheetView showZeros="0" tabSelected="1" workbookViewId="0">
      <selection activeCell="I19" sqref="I19"/>
    </sheetView>
  </sheetViews>
  <sheetFormatPr defaultColWidth="8.875" defaultRowHeight="15" customHeight="1"/>
  <cols>
    <col min="1" max="1" width="21.375" customWidth="1"/>
    <col min="2" max="2" width="28.625" customWidth="1"/>
    <col min="3" max="7" width="21.375" customWidth="1"/>
  </cols>
  <sheetData>
    <row r="1" spans="1:7" ht="18.75" customHeight="1">
      <c r="A1" s="3"/>
      <c r="B1" s="3"/>
      <c r="C1" s="3"/>
      <c r="D1" s="3"/>
      <c r="E1" s="3"/>
      <c r="F1" s="3"/>
      <c r="G1" s="25" t="s">
        <v>120</v>
      </c>
    </row>
    <row r="2" spans="1:7" ht="37.5" customHeight="1">
      <c r="A2" s="56" t="s">
        <v>121</v>
      </c>
      <c r="B2" s="56"/>
      <c r="C2" s="56"/>
      <c r="D2" s="56"/>
      <c r="E2" s="56"/>
      <c r="F2" s="56"/>
      <c r="G2" s="56"/>
    </row>
    <row r="3" spans="1:7" ht="18.75" customHeight="1">
      <c r="A3" s="66" t="str">
        <f>"单位名称："&amp;"云南省通海县第一中学"</f>
        <v>单位名称：云南省通海县第一中学</v>
      </c>
      <c r="B3" s="66"/>
      <c r="C3" s="66"/>
      <c r="D3" s="26"/>
      <c r="E3" s="26"/>
      <c r="F3" s="26"/>
      <c r="G3" s="27" t="s">
        <v>29</v>
      </c>
    </row>
    <row r="4" spans="1:7" ht="18.75" customHeight="1">
      <c r="A4" s="59" t="s">
        <v>122</v>
      </c>
      <c r="B4" s="59" t="s">
        <v>60</v>
      </c>
      <c r="C4" s="67" t="s">
        <v>32</v>
      </c>
      <c r="D4" s="67" t="s">
        <v>63</v>
      </c>
      <c r="E4" s="67"/>
      <c r="F4" s="67"/>
      <c r="G4" s="59" t="s">
        <v>64</v>
      </c>
    </row>
    <row r="5" spans="1:7" ht="18.75" customHeight="1">
      <c r="A5" s="17" t="s">
        <v>59</v>
      </c>
      <c r="B5" s="17" t="s">
        <v>60</v>
      </c>
      <c r="C5" s="67"/>
      <c r="D5" s="22" t="s">
        <v>34</v>
      </c>
      <c r="E5" s="22" t="s">
        <v>123</v>
      </c>
      <c r="F5" s="22" t="s">
        <v>124</v>
      </c>
      <c r="G5" s="59"/>
    </row>
    <row r="6" spans="1:7" ht="18.75" customHeight="1">
      <c r="A6" s="20" t="s">
        <v>46</v>
      </c>
      <c r="B6" s="20" t="s">
        <v>47</v>
      </c>
      <c r="C6" s="20" t="s">
        <v>48</v>
      </c>
      <c r="D6" s="20" t="s">
        <v>49</v>
      </c>
      <c r="E6" s="20" t="s">
        <v>50</v>
      </c>
      <c r="F6" s="20" t="s">
        <v>51</v>
      </c>
      <c r="G6" s="20" t="s">
        <v>52</v>
      </c>
    </row>
    <row r="7" spans="1:7" ht="20.25" customHeight="1">
      <c r="A7" s="21" t="s">
        <v>71</v>
      </c>
      <c r="B7" s="21" t="s">
        <v>72</v>
      </c>
      <c r="C7" s="1">
        <v>28773818.079999998</v>
      </c>
      <c r="D7" s="1">
        <v>25880853.399999999</v>
      </c>
      <c r="E7" s="1">
        <v>25523653.399999999</v>
      </c>
      <c r="F7" s="1">
        <v>357200</v>
      </c>
      <c r="G7" s="1">
        <v>2892964.68</v>
      </c>
    </row>
    <row r="8" spans="1:7" ht="20.25" customHeight="1">
      <c r="A8" s="23" t="s">
        <v>73</v>
      </c>
      <c r="B8" s="23" t="s">
        <v>74</v>
      </c>
      <c r="C8" s="1">
        <v>28773818.079999998</v>
      </c>
      <c r="D8" s="1">
        <v>25880853.399999999</v>
      </c>
      <c r="E8" s="1">
        <v>25523653.399999999</v>
      </c>
      <c r="F8" s="1">
        <v>357200</v>
      </c>
      <c r="G8" s="1">
        <v>2892964.68</v>
      </c>
    </row>
    <row r="9" spans="1:7" ht="20.25" customHeight="1">
      <c r="A9" s="24" t="s">
        <v>75</v>
      </c>
      <c r="B9" s="24" t="s">
        <v>76</v>
      </c>
      <c r="C9" s="1">
        <v>73600.679999999993</v>
      </c>
      <c r="D9" s="1"/>
      <c r="E9" s="1"/>
      <c r="F9" s="1"/>
      <c r="G9" s="1">
        <v>73600.679999999993</v>
      </c>
    </row>
    <row r="10" spans="1:7" ht="20.25" customHeight="1">
      <c r="A10" s="24" t="s">
        <v>77</v>
      </c>
      <c r="B10" s="24" t="s">
        <v>78</v>
      </c>
      <c r="C10" s="1">
        <v>28700217.399999999</v>
      </c>
      <c r="D10" s="1">
        <v>25880853.399999999</v>
      </c>
      <c r="E10" s="1">
        <v>25523653.399999999</v>
      </c>
      <c r="F10" s="1">
        <v>357200</v>
      </c>
      <c r="G10" s="1">
        <v>2819364</v>
      </c>
    </row>
    <row r="11" spans="1:7" ht="20.25" customHeight="1">
      <c r="A11" s="21" t="s">
        <v>79</v>
      </c>
      <c r="B11" s="21" t="s">
        <v>80</v>
      </c>
      <c r="C11" s="1">
        <v>5336756.0599999996</v>
      </c>
      <c r="D11" s="1">
        <v>5261264.0599999996</v>
      </c>
      <c r="E11" s="1">
        <v>5261264.0599999996</v>
      </c>
      <c r="F11" s="1"/>
      <c r="G11" s="1">
        <v>75492</v>
      </c>
    </row>
    <row r="12" spans="1:7" ht="20.25" customHeight="1">
      <c r="A12" s="23" t="s">
        <v>81</v>
      </c>
      <c r="B12" s="23" t="s">
        <v>82</v>
      </c>
      <c r="C12" s="1">
        <v>5261264.0599999996</v>
      </c>
      <c r="D12" s="1">
        <v>5261264.0599999996</v>
      </c>
      <c r="E12" s="1">
        <v>5261264.0599999996</v>
      </c>
      <c r="F12" s="1"/>
      <c r="G12" s="1"/>
    </row>
    <row r="13" spans="1:7" ht="20.25" customHeight="1">
      <c r="A13" s="24" t="s">
        <v>83</v>
      </c>
      <c r="B13" s="24" t="s">
        <v>84</v>
      </c>
      <c r="C13" s="1">
        <v>1396800</v>
      </c>
      <c r="D13" s="1">
        <v>1396800</v>
      </c>
      <c r="E13" s="1">
        <v>1396800</v>
      </c>
      <c r="F13" s="1"/>
      <c r="G13" s="1"/>
    </row>
    <row r="14" spans="1:7" ht="20.25" customHeight="1">
      <c r="A14" s="24" t="s">
        <v>85</v>
      </c>
      <c r="B14" s="24" t="s">
        <v>86</v>
      </c>
      <c r="C14" s="1">
        <v>3864464.06</v>
      </c>
      <c r="D14" s="1">
        <v>3864464.06</v>
      </c>
      <c r="E14" s="1">
        <v>3864464.06</v>
      </c>
      <c r="F14" s="1"/>
      <c r="G14" s="1"/>
    </row>
    <row r="15" spans="1:7" ht="20.25" customHeight="1">
      <c r="A15" s="23" t="s">
        <v>87</v>
      </c>
      <c r="B15" s="23" t="s">
        <v>88</v>
      </c>
      <c r="C15" s="1">
        <v>75492</v>
      </c>
      <c r="D15" s="1"/>
      <c r="E15" s="1"/>
      <c r="F15" s="1"/>
      <c r="G15" s="1">
        <v>75492</v>
      </c>
    </row>
    <row r="16" spans="1:7" ht="20.25" customHeight="1">
      <c r="A16" s="24" t="s">
        <v>89</v>
      </c>
      <c r="B16" s="24" t="s">
        <v>90</v>
      </c>
      <c r="C16" s="1">
        <v>75492</v>
      </c>
      <c r="D16" s="1"/>
      <c r="E16" s="1"/>
      <c r="F16" s="1"/>
      <c r="G16" s="1">
        <v>75492</v>
      </c>
    </row>
    <row r="17" spans="1:7" ht="20.25" customHeight="1">
      <c r="A17" s="21" t="s">
        <v>91</v>
      </c>
      <c r="B17" s="21" t="s">
        <v>92</v>
      </c>
      <c r="C17" s="1">
        <v>3502489.71</v>
      </c>
      <c r="D17" s="1">
        <v>3502489.71</v>
      </c>
      <c r="E17" s="1">
        <v>3502489.71</v>
      </c>
      <c r="F17" s="1"/>
      <c r="G17" s="1"/>
    </row>
    <row r="18" spans="1:7" ht="20.25" customHeight="1">
      <c r="A18" s="23" t="s">
        <v>93</v>
      </c>
      <c r="B18" s="23" t="s">
        <v>94</v>
      </c>
      <c r="C18" s="1">
        <v>3502489.71</v>
      </c>
      <c r="D18" s="1">
        <v>3502489.71</v>
      </c>
      <c r="E18" s="1">
        <v>3502489.71</v>
      </c>
      <c r="F18" s="1"/>
      <c r="G18" s="1"/>
    </row>
    <row r="19" spans="1:7" ht="20.25" customHeight="1">
      <c r="A19" s="24" t="s">
        <v>95</v>
      </c>
      <c r="B19" s="24" t="s">
        <v>96</v>
      </c>
      <c r="C19" s="1">
        <v>2004690.73</v>
      </c>
      <c r="D19" s="1">
        <v>2004690.73</v>
      </c>
      <c r="E19" s="1">
        <v>2004690.73</v>
      </c>
      <c r="F19" s="1"/>
      <c r="G19" s="1"/>
    </row>
    <row r="20" spans="1:7" ht="20.25" customHeight="1">
      <c r="A20" s="24" t="s">
        <v>97</v>
      </c>
      <c r="B20" s="24" t="s">
        <v>98</v>
      </c>
      <c r="C20" s="1">
        <v>1319904.7</v>
      </c>
      <c r="D20" s="1">
        <v>1319904.7</v>
      </c>
      <c r="E20" s="1">
        <v>1319904.7</v>
      </c>
      <c r="F20" s="1"/>
      <c r="G20" s="1"/>
    </row>
    <row r="21" spans="1:7" ht="20.25" customHeight="1">
      <c r="A21" s="24" t="s">
        <v>99</v>
      </c>
      <c r="B21" s="24" t="s">
        <v>100</v>
      </c>
      <c r="C21" s="1">
        <v>177894.28</v>
      </c>
      <c r="D21" s="1">
        <v>177894.28</v>
      </c>
      <c r="E21" s="1">
        <v>177894.28</v>
      </c>
      <c r="F21" s="1"/>
      <c r="G21" s="1"/>
    </row>
    <row r="22" spans="1:7" ht="20.25" customHeight="1">
      <c r="A22" s="21" t="s">
        <v>101</v>
      </c>
      <c r="B22" s="21" t="s">
        <v>102</v>
      </c>
      <c r="C22" s="1">
        <v>2602080</v>
      </c>
      <c r="D22" s="1">
        <v>2602080</v>
      </c>
      <c r="E22" s="1">
        <v>2602080</v>
      </c>
      <c r="F22" s="1"/>
      <c r="G22" s="1"/>
    </row>
    <row r="23" spans="1:7" ht="20.25" customHeight="1">
      <c r="A23" s="23" t="s">
        <v>103</v>
      </c>
      <c r="B23" s="23" t="s">
        <v>104</v>
      </c>
      <c r="C23" s="1">
        <v>2602080</v>
      </c>
      <c r="D23" s="1">
        <v>2602080</v>
      </c>
      <c r="E23" s="1">
        <v>2602080</v>
      </c>
      <c r="F23" s="1"/>
      <c r="G23" s="1"/>
    </row>
    <row r="24" spans="1:7" ht="20.25" customHeight="1">
      <c r="A24" s="24" t="s">
        <v>105</v>
      </c>
      <c r="B24" s="24" t="s">
        <v>106</v>
      </c>
      <c r="C24" s="1">
        <v>2602080</v>
      </c>
      <c r="D24" s="1">
        <v>2602080</v>
      </c>
      <c r="E24" s="1">
        <v>2602080</v>
      </c>
      <c r="F24" s="1"/>
      <c r="G24" s="1"/>
    </row>
    <row r="25" spans="1:7" ht="20.25" customHeight="1">
      <c r="A25" s="62" t="s">
        <v>107</v>
      </c>
      <c r="B25" s="62"/>
      <c r="C25" s="8">
        <v>40215143.850000001</v>
      </c>
      <c r="D25" s="8">
        <v>37246687.170000002</v>
      </c>
      <c r="E25" s="8">
        <v>36889487.170000002</v>
      </c>
      <c r="F25" s="8">
        <v>357200</v>
      </c>
      <c r="G25" s="8">
        <v>2968456.68</v>
      </c>
    </row>
  </sheetData>
  <mergeCells count="7">
    <mergeCell ref="A2:G2"/>
    <mergeCell ref="C4:C5"/>
    <mergeCell ref="D4:F4"/>
    <mergeCell ref="G4:G5"/>
    <mergeCell ref="A25:B25"/>
    <mergeCell ref="A4:B4"/>
    <mergeCell ref="A3:C3"/>
  </mergeCells>
  <phoneticPr fontId="16" type="noConversion"/>
  <pageMargins left="0.7" right="0.7" top="0.75" bottom="0.75" header="0.3" footer="0.3"/>
  <pageSetup paperSize="9" scale="84" pageOrder="overThenDown" orientation="landscape" r:id="rId1"/>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8"/>
  <sheetViews>
    <sheetView showZeros="0" tabSelected="1" workbookViewId="0">
      <selection activeCell="I19" sqref="I19"/>
    </sheetView>
  </sheetViews>
  <sheetFormatPr defaultColWidth="8.875" defaultRowHeight="15" customHeight="1"/>
  <cols>
    <col min="1" max="6" width="28.625" customWidth="1"/>
  </cols>
  <sheetData>
    <row r="1" spans="1:6" ht="18.75" customHeight="1">
      <c r="A1" s="28"/>
      <c r="B1" s="28"/>
      <c r="C1" s="29"/>
      <c r="D1" s="3"/>
      <c r="E1" s="3"/>
      <c r="F1" s="30" t="s">
        <v>125</v>
      </c>
    </row>
    <row r="2" spans="1:6" ht="41.25" customHeight="1">
      <c r="A2" s="69" t="s">
        <v>126</v>
      </c>
      <c r="B2" s="69"/>
      <c r="C2" s="69"/>
      <c r="D2" s="69"/>
      <c r="E2" s="69"/>
      <c r="F2" s="69"/>
    </row>
    <row r="3" spans="1:6" ht="18.75" customHeight="1">
      <c r="A3" s="57" t="str">
        <f>"单位名称："&amp;"云南省通海县第一中学"</f>
        <v>单位名称：云南省通海县第一中学</v>
      </c>
      <c r="B3" s="57"/>
      <c r="C3" s="57"/>
      <c r="D3" s="31"/>
      <c r="E3" s="3"/>
      <c r="F3" s="30" t="s">
        <v>29</v>
      </c>
    </row>
    <row r="4" spans="1:6" ht="18.75" customHeight="1">
      <c r="A4" s="59" t="s">
        <v>127</v>
      </c>
      <c r="B4" s="67" t="s">
        <v>128</v>
      </c>
      <c r="C4" s="67" t="s">
        <v>129</v>
      </c>
      <c r="D4" s="67"/>
      <c r="E4" s="67"/>
      <c r="F4" s="67" t="s">
        <v>130</v>
      </c>
    </row>
    <row r="5" spans="1:6" ht="18.75" customHeight="1">
      <c r="A5" s="59"/>
      <c r="B5" s="67"/>
      <c r="C5" s="22" t="s">
        <v>34</v>
      </c>
      <c r="D5" s="22" t="s">
        <v>131</v>
      </c>
      <c r="E5" s="22" t="s">
        <v>132</v>
      </c>
      <c r="F5" s="67"/>
    </row>
    <row r="6" spans="1:6" ht="18.75" customHeight="1">
      <c r="A6" s="32">
        <v>1</v>
      </c>
      <c r="B6" s="33">
        <v>2</v>
      </c>
      <c r="C6" s="32">
        <v>3</v>
      </c>
      <c r="D6" s="32">
        <v>4</v>
      </c>
      <c r="E6" s="32">
        <v>5</v>
      </c>
      <c r="F6" s="32">
        <v>6</v>
      </c>
    </row>
    <row r="7" spans="1:6" ht="20.25" customHeight="1">
      <c r="A7" s="1"/>
      <c r="B7" s="1"/>
      <c r="C7" s="1"/>
      <c r="D7" s="1"/>
      <c r="E7" s="1"/>
      <c r="F7" s="1"/>
    </row>
    <row r="8" spans="1:6" ht="18" customHeight="1">
      <c r="A8" s="88" t="s">
        <v>384</v>
      </c>
    </row>
  </sheetData>
  <mergeCells count="6">
    <mergeCell ref="A2:F2"/>
    <mergeCell ref="A4:A5"/>
    <mergeCell ref="B4:B5"/>
    <mergeCell ref="C4:E4"/>
    <mergeCell ref="F4:F5"/>
    <mergeCell ref="A3:C3"/>
  </mergeCells>
  <phoneticPr fontId="16" type="noConversion"/>
  <pageMargins left="0.7" right="0.7" top="0.75" bottom="0.75" header="0.3" footer="0.3"/>
  <pageSetup paperSize="9" scale="77" pageOrder="overThenDown" orientation="landscape" r:id="rId1"/>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W30"/>
  <sheetViews>
    <sheetView showZeros="0" tabSelected="1" topLeftCell="H1" workbookViewId="0">
      <selection activeCell="I19" sqref="I19"/>
    </sheetView>
  </sheetViews>
  <sheetFormatPr defaultColWidth="8.875" defaultRowHeight="15" customHeight="1"/>
  <cols>
    <col min="1" max="7" width="28.625" customWidth="1"/>
    <col min="8" max="23" width="14.25" customWidth="1"/>
  </cols>
  <sheetData>
    <row r="1" spans="1:23" ht="18.75" customHeight="1">
      <c r="A1" s="3"/>
      <c r="B1" s="3"/>
      <c r="C1" s="3"/>
      <c r="D1" s="3"/>
      <c r="E1" s="3"/>
      <c r="F1" s="3"/>
      <c r="G1" s="3"/>
      <c r="H1" s="3"/>
      <c r="I1" s="3"/>
      <c r="J1" s="3"/>
      <c r="K1" s="3"/>
      <c r="L1" s="15"/>
      <c r="M1" s="15"/>
      <c r="N1" s="15"/>
      <c r="O1" s="15"/>
      <c r="P1" s="15"/>
      <c r="Q1" s="15"/>
      <c r="R1" s="15"/>
      <c r="S1" s="15"/>
      <c r="T1" s="15"/>
      <c r="U1" s="15"/>
      <c r="V1" s="15"/>
      <c r="W1" s="15" t="s">
        <v>133</v>
      </c>
    </row>
    <row r="2" spans="1:23" ht="45" customHeight="1">
      <c r="A2" s="56" t="s">
        <v>134</v>
      </c>
      <c r="B2" s="56"/>
      <c r="C2" s="56"/>
      <c r="D2" s="56"/>
      <c r="E2" s="56"/>
      <c r="F2" s="56"/>
      <c r="G2" s="56"/>
      <c r="H2" s="56"/>
      <c r="I2" s="56"/>
      <c r="J2" s="56"/>
      <c r="K2" s="56"/>
      <c r="L2" s="68"/>
      <c r="M2" s="68"/>
      <c r="N2" s="68"/>
      <c r="O2" s="68"/>
      <c r="P2" s="68"/>
      <c r="Q2" s="68"/>
      <c r="R2" s="68"/>
      <c r="S2" s="68"/>
      <c r="T2" s="68"/>
      <c r="U2" s="68"/>
      <c r="V2" s="68"/>
      <c r="W2" s="68"/>
    </row>
    <row r="3" spans="1:23" ht="18.75" customHeight="1">
      <c r="A3" s="57" t="str">
        <f>"单位名称："&amp;"云南省通海县第一中学"</f>
        <v>单位名称：云南省通海县第一中学</v>
      </c>
      <c r="B3" s="57"/>
      <c r="C3" s="57"/>
      <c r="D3" s="57"/>
      <c r="E3" s="57"/>
      <c r="F3" s="57"/>
      <c r="G3" s="57"/>
      <c r="H3" s="16"/>
      <c r="I3" s="16"/>
      <c r="J3" s="16"/>
      <c r="K3" s="16"/>
      <c r="L3" s="4"/>
      <c r="M3" s="4"/>
      <c r="N3" s="4"/>
      <c r="O3" s="4"/>
      <c r="P3" s="4"/>
      <c r="Q3" s="4"/>
      <c r="R3" s="4"/>
      <c r="S3" s="4"/>
      <c r="T3" s="4"/>
      <c r="U3" s="4"/>
      <c r="V3" s="4"/>
      <c r="W3" s="4" t="s">
        <v>29</v>
      </c>
    </row>
    <row r="4" spans="1:23" ht="18.75" customHeight="1">
      <c r="A4" s="70" t="s">
        <v>135</v>
      </c>
      <c r="B4" s="70" t="s">
        <v>136</v>
      </c>
      <c r="C4" s="70" t="s">
        <v>137</v>
      </c>
      <c r="D4" s="70" t="s">
        <v>138</v>
      </c>
      <c r="E4" s="70" t="s">
        <v>139</v>
      </c>
      <c r="F4" s="70" t="s">
        <v>140</v>
      </c>
      <c r="G4" s="70" t="s">
        <v>141</v>
      </c>
      <c r="H4" s="72" t="s">
        <v>32</v>
      </c>
      <c r="I4" s="72" t="s">
        <v>142</v>
      </c>
      <c r="J4" s="70"/>
      <c r="K4" s="70"/>
      <c r="L4" s="70"/>
      <c r="M4" s="70"/>
      <c r="N4" s="70" t="s">
        <v>143</v>
      </c>
      <c r="O4" s="70"/>
      <c r="P4" s="70"/>
      <c r="Q4" s="70" t="s">
        <v>38</v>
      </c>
      <c r="R4" s="70" t="s">
        <v>62</v>
      </c>
      <c r="S4" s="70"/>
      <c r="T4" s="70"/>
      <c r="U4" s="70"/>
      <c r="V4" s="70"/>
      <c r="W4" s="70"/>
    </row>
    <row r="5" spans="1:23" ht="18.75" customHeight="1">
      <c r="A5" s="70"/>
      <c r="B5" s="70"/>
      <c r="C5" s="70"/>
      <c r="D5" s="70"/>
      <c r="E5" s="70"/>
      <c r="F5" s="70"/>
      <c r="G5" s="70"/>
      <c r="H5" s="72" t="s">
        <v>144</v>
      </c>
      <c r="I5" s="72" t="s">
        <v>145</v>
      </c>
      <c r="J5" s="70" t="s">
        <v>36</v>
      </c>
      <c r="K5" s="70" t="s">
        <v>37</v>
      </c>
      <c r="L5" s="70"/>
      <c r="M5" s="70"/>
      <c r="N5" s="70" t="s">
        <v>143</v>
      </c>
      <c r="O5" s="70" t="s">
        <v>36</v>
      </c>
      <c r="P5" s="70" t="s">
        <v>37</v>
      </c>
      <c r="Q5" s="70" t="s">
        <v>38</v>
      </c>
      <c r="R5" s="70" t="s">
        <v>62</v>
      </c>
      <c r="S5" s="70" t="s">
        <v>41</v>
      </c>
      <c r="T5" s="70" t="s">
        <v>42</v>
      </c>
      <c r="U5" s="70" t="s">
        <v>43</v>
      </c>
      <c r="V5" s="70" t="s">
        <v>44</v>
      </c>
      <c r="W5" s="70" t="s">
        <v>45</v>
      </c>
    </row>
    <row r="6" spans="1:23" ht="18.75" customHeight="1">
      <c r="A6" s="70"/>
      <c r="B6" s="70"/>
      <c r="C6" s="70"/>
      <c r="D6" s="70"/>
      <c r="E6" s="70"/>
      <c r="F6" s="70"/>
      <c r="G6" s="70"/>
      <c r="H6" s="72"/>
      <c r="I6" s="72" t="s">
        <v>146</v>
      </c>
      <c r="J6" s="70" t="s">
        <v>147</v>
      </c>
      <c r="K6" s="70" t="s">
        <v>148</v>
      </c>
      <c r="L6" s="70" t="s">
        <v>149</v>
      </c>
      <c r="M6" s="70" t="s">
        <v>150</v>
      </c>
      <c r="N6" s="70" t="s">
        <v>35</v>
      </c>
      <c r="O6" s="70" t="s">
        <v>36</v>
      </c>
      <c r="P6" s="70" t="s">
        <v>37</v>
      </c>
      <c r="Q6" s="70"/>
      <c r="R6" s="70" t="s">
        <v>34</v>
      </c>
      <c r="S6" s="70" t="s">
        <v>41</v>
      </c>
      <c r="T6" s="70" t="s">
        <v>42</v>
      </c>
      <c r="U6" s="70" t="s">
        <v>43</v>
      </c>
      <c r="V6" s="70" t="s">
        <v>44</v>
      </c>
      <c r="W6" s="70" t="s">
        <v>45</v>
      </c>
    </row>
    <row r="7" spans="1:23" ht="22.7" customHeight="1">
      <c r="A7" s="70"/>
      <c r="B7" s="70"/>
      <c r="C7" s="70"/>
      <c r="D7" s="70"/>
      <c r="E7" s="70"/>
      <c r="F7" s="70"/>
      <c r="G7" s="70"/>
      <c r="H7" s="72"/>
      <c r="I7" s="72" t="s">
        <v>34</v>
      </c>
      <c r="J7" s="70"/>
      <c r="K7" s="70"/>
      <c r="L7" s="70"/>
      <c r="M7" s="70"/>
      <c r="N7" s="70"/>
      <c r="O7" s="70"/>
      <c r="P7" s="70"/>
      <c r="Q7" s="70"/>
      <c r="R7" s="70"/>
      <c r="S7" s="70"/>
      <c r="T7" s="70"/>
      <c r="U7" s="70"/>
      <c r="V7" s="70"/>
      <c r="W7" s="70"/>
    </row>
    <row r="8" spans="1:23" ht="18.75" customHeight="1">
      <c r="A8" s="34" t="s">
        <v>46</v>
      </c>
      <c r="B8" s="34">
        <v>2</v>
      </c>
      <c r="C8" s="34">
        <v>3</v>
      </c>
      <c r="D8" s="34">
        <v>4</v>
      </c>
      <c r="E8" s="34">
        <v>5</v>
      </c>
      <c r="F8" s="34">
        <v>6</v>
      </c>
      <c r="G8" s="34">
        <v>7</v>
      </c>
      <c r="H8" s="34">
        <v>8</v>
      </c>
      <c r="I8" s="34">
        <v>9</v>
      </c>
      <c r="J8" s="34">
        <v>10</v>
      </c>
      <c r="K8" s="34">
        <v>11</v>
      </c>
      <c r="L8" s="34">
        <v>12</v>
      </c>
      <c r="M8" s="34">
        <v>13</v>
      </c>
      <c r="N8" s="34">
        <v>14</v>
      </c>
      <c r="O8" s="34">
        <v>15</v>
      </c>
      <c r="P8" s="34">
        <v>16</v>
      </c>
      <c r="Q8" s="34">
        <v>17</v>
      </c>
      <c r="R8" s="34">
        <v>18</v>
      </c>
      <c r="S8" s="34">
        <v>19</v>
      </c>
      <c r="T8" s="34">
        <v>20</v>
      </c>
      <c r="U8" s="34">
        <v>21</v>
      </c>
      <c r="V8" s="34">
        <v>22</v>
      </c>
      <c r="W8" s="34">
        <v>23</v>
      </c>
    </row>
    <row r="9" spans="1:23" ht="18.75" customHeight="1">
      <c r="A9" s="35" t="s">
        <v>56</v>
      </c>
      <c r="B9" s="35" t="s">
        <v>151</v>
      </c>
      <c r="C9" s="36" t="s">
        <v>152</v>
      </c>
      <c r="D9" s="35" t="s">
        <v>77</v>
      </c>
      <c r="E9" s="35" t="s">
        <v>78</v>
      </c>
      <c r="F9" s="35" t="s">
        <v>153</v>
      </c>
      <c r="G9" s="35" t="s">
        <v>154</v>
      </c>
      <c r="H9" s="1">
        <v>11263772.4</v>
      </c>
      <c r="I9" s="1">
        <v>11263772.4</v>
      </c>
      <c r="J9" s="1"/>
      <c r="K9" s="1"/>
      <c r="L9" s="1">
        <v>11263772.4</v>
      </c>
      <c r="M9" s="1"/>
      <c r="N9" s="1"/>
      <c r="O9" s="1"/>
      <c r="P9" s="1"/>
      <c r="Q9" s="1"/>
      <c r="R9" s="1"/>
      <c r="S9" s="1"/>
      <c r="T9" s="1"/>
      <c r="U9" s="1"/>
      <c r="V9" s="1"/>
      <c r="W9" s="1"/>
    </row>
    <row r="10" spans="1:23" ht="18.75" customHeight="1">
      <c r="A10" s="35" t="s">
        <v>56</v>
      </c>
      <c r="B10" s="35" t="s">
        <v>151</v>
      </c>
      <c r="C10" s="36" t="s">
        <v>152</v>
      </c>
      <c r="D10" s="35" t="s">
        <v>77</v>
      </c>
      <c r="E10" s="35" t="s">
        <v>78</v>
      </c>
      <c r="F10" s="35" t="s">
        <v>155</v>
      </c>
      <c r="G10" s="35" t="s">
        <v>156</v>
      </c>
      <c r="H10" s="1">
        <v>660804</v>
      </c>
      <c r="I10" s="1">
        <v>660804</v>
      </c>
      <c r="J10" s="1"/>
      <c r="K10" s="1"/>
      <c r="L10" s="1">
        <v>660804</v>
      </c>
      <c r="M10" s="1"/>
      <c r="N10" s="1"/>
      <c r="O10" s="1"/>
      <c r="P10" s="2"/>
      <c r="Q10" s="1"/>
      <c r="R10" s="1"/>
      <c r="S10" s="1"/>
      <c r="T10" s="1"/>
      <c r="U10" s="1"/>
      <c r="V10" s="1"/>
      <c r="W10" s="1"/>
    </row>
    <row r="11" spans="1:23" ht="18.75" customHeight="1">
      <c r="A11" s="35" t="s">
        <v>56</v>
      </c>
      <c r="B11" s="35" t="s">
        <v>151</v>
      </c>
      <c r="C11" s="36" t="s">
        <v>152</v>
      </c>
      <c r="D11" s="35" t="s">
        <v>77</v>
      </c>
      <c r="E11" s="35" t="s">
        <v>78</v>
      </c>
      <c r="F11" s="35" t="s">
        <v>157</v>
      </c>
      <c r="G11" s="35" t="s">
        <v>158</v>
      </c>
      <c r="H11" s="1">
        <v>5640000</v>
      </c>
      <c r="I11" s="1">
        <v>5640000</v>
      </c>
      <c r="J11" s="1"/>
      <c r="K11" s="1"/>
      <c r="L11" s="1">
        <v>5640000</v>
      </c>
      <c r="M11" s="1"/>
      <c r="N11" s="1"/>
      <c r="O11" s="1"/>
      <c r="P11" s="2"/>
      <c r="Q11" s="1"/>
      <c r="R11" s="1"/>
      <c r="S11" s="1"/>
      <c r="T11" s="1"/>
      <c r="U11" s="1"/>
      <c r="V11" s="1"/>
      <c r="W11" s="1"/>
    </row>
    <row r="12" spans="1:23" ht="18.75" customHeight="1">
      <c r="A12" s="35" t="s">
        <v>56</v>
      </c>
      <c r="B12" s="35" t="s">
        <v>151</v>
      </c>
      <c r="C12" s="36" t="s">
        <v>152</v>
      </c>
      <c r="D12" s="35" t="s">
        <v>77</v>
      </c>
      <c r="E12" s="35" t="s">
        <v>78</v>
      </c>
      <c r="F12" s="35" t="s">
        <v>157</v>
      </c>
      <c r="G12" s="35" t="s">
        <v>158</v>
      </c>
      <c r="H12" s="1">
        <v>3205548</v>
      </c>
      <c r="I12" s="1">
        <v>3205548</v>
      </c>
      <c r="J12" s="1"/>
      <c r="K12" s="1"/>
      <c r="L12" s="1">
        <v>3205548</v>
      </c>
      <c r="M12" s="1"/>
      <c r="N12" s="1"/>
      <c r="O12" s="1"/>
      <c r="P12" s="2"/>
      <c r="Q12" s="1"/>
      <c r="R12" s="1"/>
      <c r="S12" s="1"/>
      <c r="T12" s="1"/>
      <c r="U12" s="1"/>
      <c r="V12" s="1"/>
      <c r="W12" s="1"/>
    </row>
    <row r="13" spans="1:23" ht="18.75" customHeight="1">
      <c r="A13" s="35" t="s">
        <v>56</v>
      </c>
      <c r="B13" s="35" t="s">
        <v>159</v>
      </c>
      <c r="C13" s="36" t="s">
        <v>160</v>
      </c>
      <c r="D13" s="35" t="s">
        <v>77</v>
      </c>
      <c r="E13" s="35" t="s">
        <v>78</v>
      </c>
      <c r="F13" s="35" t="s">
        <v>161</v>
      </c>
      <c r="G13" s="35" t="s">
        <v>162</v>
      </c>
      <c r="H13" s="1">
        <v>241529</v>
      </c>
      <c r="I13" s="1">
        <v>241529</v>
      </c>
      <c r="J13" s="1"/>
      <c r="K13" s="1"/>
      <c r="L13" s="1">
        <v>241529</v>
      </c>
      <c r="M13" s="1"/>
      <c r="N13" s="1"/>
      <c r="O13" s="1"/>
      <c r="P13" s="2"/>
      <c r="Q13" s="1"/>
      <c r="R13" s="1"/>
      <c r="S13" s="1"/>
      <c r="T13" s="1"/>
      <c r="U13" s="1"/>
      <c r="V13" s="1"/>
      <c r="W13" s="1"/>
    </row>
    <row r="14" spans="1:23" ht="18.75" customHeight="1">
      <c r="A14" s="35" t="s">
        <v>56</v>
      </c>
      <c r="B14" s="35" t="s">
        <v>159</v>
      </c>
      <c r="C14" s="36" t="s">
        <v>160</v>
      </c>
      <c r="D14" s="35" t="s">
        <v>85</v>
      </c>
      <c r="E14" s="35" t="s">
        <v>86</v>
      </c>
      <c r="F14" s="35" t="s">
        <v>163</v>
      </c>
      <c r="G14" s="35" t="s">
        <v>164</v>
      </c>
      <c r="H14" s="1">
        <v>3864464.06</v>
      </c>
      <c r="I14" s="1">
        <v>3864464.06</v>
      </c>
      <c r="J14" s="1"/>
      <c r="K14" s="1"/>
      <c r="L14" s="1">
        <v>3864464.06</v>
      </c>
      <c r="M14" s="1"/>
      <c r="N14" s="1"/>
      <c r="O14" s="1"/>
      <c r="P14" s="2"/>
      <c r="Q14" s="1"/>
      <c r="R14" s="1"/>
      <c r="S14" s="1"/>
      <c r="T14" s="1"/>
      <c r="U14" s="1"/>
      <c r="V14" s="1"/>
      <c r="W14" s="1"/>
    </row>
    <row r="15" spans="1:23" ht="18.75" customHeight="1">
      <c r="A15" s="35" t="s">
        <v>56</v>
      </c>
      <c r="B15" s="35" t="s">
        <v>159</v>
      </c>
      <c r="C15" s="36" t="s">
        <v>160</v>
      </c>
      <c r="D15" s="35" t="s">
        <v>95</v>
      </c>
      <c r="E15" s="35" t="s">
        <v>96</v>
      </c>
      <c r="F15" s="35" t="s">
        <v>165</v>
      </c>
      <c r="G15" s="35" t="s">
        <v>166</v>
      </c>
      <c r="H15" s="1">
        <v>2004690.73</v>
      </c>
      <c r="I15" s="1">
        <v>2004690.73</v>
      </c>
      <c r="J15" s="1"/>
      <c r="K15" s="1"/>
      <c r="L15" s="1">
        <v>2004690.73</v>
      </c>
      <c r="M15" s="1"/>
      <c r="N15" s="1"/>
      <c r="O15" s="1"/>
      <c r="P15" s="2"/>
      <c r="Q15" s="1"/>
      <c r="R15" s="1"/>
      <c r="S15" s="1"/>
      <c r="T15" s="1"/>
      <c r="U15" s="1"/>
      <c r="V15" s="1"/>
      <c r="W15" s="1"/>
    </row>
    <row r="16" spans="1:23" ht="18.75" customHeight="1">
      <c r="A16" s="35" t="s">
        <v>56</v>
      </c>
      <c r="B16" s="35" t="s">
        <v>159</v>
      </c>
      <c r="C16" s="36" t="s">
        <v>160</v>
      </c>
      <c r="D16" s="35" t="s">
        <v>97</v>
      </c>
      <c r="E16" s="35" t="s">
        <v>98</v>
      </c>
      <c r="F16" s="35" t="s">
        <v>167</v>
      </c>
      <c r="G16" s="35" t="s">
        <v>168</v>
      </c>
      <c r="H16" s="1">
        <v>968531.31</v>
      </c>
      <c r="I16" s="1">
        <v>968531.31</v>
      </c>
      <c r="J16" s="1"/>
      <c r="K16" s="1"/>
      <c r="L16" s="1">
        <v>968531.31</v>
      </c>
      <c r="M16" s="1"/>
      <c r="N16" s="1"/>
      <c r="O16" s="1"/>
      <c r="P16" s="2"/>
      <c r="Q16" s="1"/>
      <c r="R16" s="1"/>
      <c r="S16" s="1"/>
      <c r="T16" s="1"/>
      <c r="U16" s="1"/>
      <c r="V16" s="1"/>
      <c r="W16" s="1"/>
    </row>
    <row r="17" spans="1:23" ht="18.75" customHeight="1">
      <c r="A17" s="35" t="s">
        <v>56</v>
      </c>
      <c r="B17" s="35" t="s">
        <v>159</v>
      </c>
      <c r="C17" s="36" t="s">
        <v>160</v>
      </c>
      <c r="D17" s="35" t="s">
        <v>97</v>
      </c>
      <c r="E17" s="35" t="s">
        <v>98</v>
      </c>
      <c r="F17" s="35" t="s">
        <v>167</v>
      </c>
      <c r="G17" s="35" t="s">
        <v>168</v>
      </c>
      <c r="H17" s="1">
        <v>351373.39</v>
      </c>
      <c r="I17" s="1">
        <v>351373.39</v>
      </c>
      <c r="J17" s="1"/>
      <c r="K17" s="1"/>
      <c r="L17" s="1">
        <v>351373.39</v>
      </c>
      <c r="M17" s="1"/>
      <c r="N17" s="1"/>
      <c r="O17" s="1"/>
      <c r="P17" s="2"/>
      <c r="Q17" s="1"/>
      <c r="R17" s="1"/>
      <c r="S17" s="1"/>
      <c r="T17" s="1"/>
      <c r="U17" s="1"/>
      <c r="V17" s="1"/>
      <c r="W17" s="1"/>
    </row>
    <row r="18" spans="1:23" ht="18.75" customHeight="1">
      <c r="A18" s="35" t="s">
        <v>56</v>
      </c>
      <c r="B18" s="35" t="s">
        <v>159</v>
      </c>
      <c r="C18" s="36" t="s">
        <v>160</v>
      </c>
      <c r="D18" s="35" t="s">
        <v>99</v>
      </c>
      <c r="E18" s="35" t="s">
        <v>100</v>
      </c>
      <c r="F18" s="35" t="s">
        <v>161</v>
      </c>
      <c r="G18" s="35" t="s">
        <v>162</v>
      </c>
      <c r="H18" s="1">
        <v>77289.279999999999</v>
      </c>
      <c r="I18" s="1">
        <v>77289.279999999999</v>
      </c>
      <c r="J18" s="1"/>
      <c r="K18" s="1"/>
      <c r="L18" s="1">
        <v>77289.279999999999</v>
      </c>
      <c r="M18" s="1"/>
      <c r="N18" s="1"/>
      <c r="O18" s="1"/>
      <c r="P18" s="2"/>
      <c r="Q18" s="1"/>
      <c r="R18" s="1"/>
      <c r="S18" s="1"/>
      <c r="T18" s="1"/>
      <c r="U18" s="1"/>
      <c r="V18" s="1"/>
      <c r="W18" s="1"/>
    </row>
    <row r="19" spans="1:23" ht="18.75" customHeight="1">
      <c r="A19" s="35" t="s">
        <v>56</v>
      </c>
      <c r="B19" s="35" t="s">
        <v>159</v>
      </c>
      <c r="C19" s="36" t="s">
        <v>160</v>
      </c>
      <c r="D19" s="35" t="s">
        <v>99</v>
      </c>
      <c r="E19" s="35" t="s">
        <v>100</v>
      </c>
      <c r="F19" s="35" t="s">
        <v>161</v>
      </c>
      <c r="G19" s="35" t="s">
        <v>162</v>
      </c>
      <c r="H19" s="1">
        <v>66364</v>
      </c>
      <c r="I19" s="1">
        <v>66364</v>
      </c>
      <c r="J19" s="1"/>
      <c r="K19" s="1"/>
      <c r="L19" s="1">
        <v>66364</v>
      </c>
      <c r="M19" s="1"/>
      <c r="N19" s="1"/>
      <c r="O19" s="1"/>
      <c r="P19" s="2"/>
      <c r="Q19" s="1"/>
      <c r="R19" s="1"/>
      <c r="S19" s="1"/>
      <c r="T19" s="1"/>
      <c r="U19" s="1"/>
      <c r="V19" s="1"/>
      <c r="W19" s="1"/>
    </row>
    <row r="20" spans="1:23" ht="18.75" customHeight="1">
      <c r="A20" s="35" t="s">
        <v>56</v>
      </c>
      <c r="B20" s="35" t="s">
        <v>159</v>
      </c>
      <c r="C20" s="36" t="s">
        <v>160</v>
      </c>
      <c r="D20" s="35" t="s">
        <v>99</v>
      </c>
      <c r="E20" s="35" t="s">
        <v>100</v>
      </c>
      <c r="F20" s="35" t="s">
        <v>161</v>
      </c>
      <c r="G20" s="35" t="s">
        <v>162</v>
      </c>
      <c r="H20" s="1">
        <v>34241</v>
      </c>
      <c r="I20" s="1">
        <v>34241</v>
      </c>
      <c r="J20" s="1"/>
      <c r="K20" s="1"/>
      <c r="L20" s="1">
        <v>34241</v>
      </c>
      <c r="M20" s="1"/>
      <c r="N20" s="1"/>
      <c r="O20" s="1"/>
      <c r="P20" s="2"/>
      <c r="Q20" s="1"/>
      <c r="R20" s="1"/>
      <c r="S20" s="1"/>
      <c r="T20" s="1"/>
      <c r="U20" s="1"/>
      <c r="V20" s="1"/>
      <c r="W20" s="1"/>
    </row>
    <row r="21" spans="1:23" ht="18.75" customHeight="1">
      <c r="A21" s="35" t="s">
        <v>56</v>
      </c>
      <c r="B21" s="35" t="s">
        <v>169</v>
      </c>
      <c r="C21" s="36" t="s">
        <v>106</v>
      </c>
      <c r="D21" s="35" t="s">
        <v>105</v>
      </c>
      <c r="E21" s="35" t="s">
        <v>106</v>
      </c>
      <c r="F21" s="35" t="s">
        <v>170</v>
      </c>
      <c r="G21" s="35" t="s">
        <v>106</v>
      </c>
      <c r="H21" s="1">
        <v>2602080</v>
      </c>
      <c r="I21" s="1">
        <v>2602080</v>
      </c>
      <c r="J21" s="1"/>
      <c r="K21" s="1"/>
      <c r="L21" s="1">
        <v>2602080</v>
      </c>
      <c r="M21" s="1"/>
      <c r="N21" s="1"/>
      <c r="O21" s="1"/>
      <c r="P21" s="2"/>
      <c r="Q21" s="1"/>
      <c r="R21" s="1"/>
      <c r="S21" s="1"/>
      <c r="T21" s="1"/>
      <c r="U21" s="1"/>
      <c r="V21" s="1"/>
      <c r="W21" s="1"/>
    </row>
    <row r="22" spans="1:23" ht="18.75" customHeight="1">
      <c r="A22" s="35" t="s">
        <v>56</v>
      </c>
      <c r="B22" s="35" t="s">
        <v>171</v>
      </c>
      <c r="C22" s="36" t="s">
        <v>172</v>
      </c>
      <c r="D22" s="35" t="s">
        <v>83</v>
      </c>
      <c r="E22" s="35" t="s">
        <v>84</v>
      </c>
      <c r="F22" s="35" t="s">
        <v>173</v>
      </c>
      <c r="G22" s="35" t="s">
        <v>174</v>
      </c>
      <c r="H22" s="1">
        <v>1396800</v>
      </c>
      <c r="I22" s="1">
        <v>1396800</v>
      </c>
      <c r="J22" s="1"/>
      <c r="K22" s="1"/>
      <c r="L22" s="1">
        <v>1396800</v>
      </c>
      <c r="M22" s="1"/>
      <c r="N22" s="1"/>
      <c r="O22" s="1"/>
      <c r="P22" s="2"/>
      <c r="Q22" s="1"/>
      <c r="R22" s="1"/>
      <c r="S22" s="1"/>
      <c r="T22" s="1"/>
      <c r="U22" s="1"/>
      <c r="V22" s="1"/>
      <c r="W22" s="1"/>
    </row>
    <row r="23" spans="1:23" ht="18.75" customHeight="1">
      <c r="A23" s="35" t="s">
        <v>56</v>
      </c>
      <c r="B23" s="35" t="s">
        <v>175</v>
      </c>
      <c r="C23" s="36" t="s">
        <v>176</v>
      </c>
      <c r="D23" s="35" t="s">
        <v>77</v>
      </c>
      <c r="E23" s="35" t="s">
        <v>78</v>
      </c>
      <c r="F23" s="35" t="s">
        <v>177</v>
      </c>
      <c r="G23" s="35" t="s">
        <v>176</v>
      </c>
      <c r="H23" s="1">
        <v>112800</v>
      </c>
      <c r="I23" s="1">
        <v>112800</v>
      </c>
      <c r="J23" s="1"/>
      <c r="K23" s="1"/>
      <c r="L23" s="1">
        <v>112800</v>
      </c>
      <c r="M23" s="1"/>
      <c r="N23" s="1"/>
      <c r="O23" s="1"/>
      <c r="P23" s="2"/>
      <c r="Q23" s="1"/>
      <c r="R23" s="1"/>
      <c r="S23" s="1"/>
      <c r="T23" s="1"/>
      <c r="U23" s="1"/>
      <c r="V23" s="1"/>
      <c r="W23" s="1"/>
    </row>
    <row r="24" spans="1:23" ht="18.75" customHeight="1">
      <c r="A24" s="35" t="s">
        <v>56</v>
      </c>
      <c r="B24" s="35" t="s">
        <v>178</v>
      </c>
      <c r="C24" s="36" t="s">
        <v>179</v>
      </c>
      <c r="D24" s="35" t="s">
        <v>77</v>
      </c>
      <c r="E24" s="35" t="s">
        <v>78</v>
      </c>
      <c r="F24" s="35" t="s">
        <v>180</v>
      </c>
      <c r="G24" s="35" t="s">
        <v>181</v>
      </c>
      <c r="H24" s="1">
        <v>1128000</v>
      </c>
      <c r="I24" s="1">
        <v>1128000</v>
      </c>
      <c r="J24" s="1"/>
      <c r="K24" s="1"/>
      <c r="L24" s="1">
        <v>1128000</v>
      </c>
      <c r="M24" s="1"/>
      <c r="N24" s="1"/>
      <c r="O24" s="1"/>
      <c r="P24" s="2"/>
      <c r="Q24" s="1"/>
      <c r="R24" s="1"/>
      <c r="S24" s="1"/>
      <c r="T24" s="1"/>
      <c r="U24" s="1"/>
      <c r="V24" s="1"/>
      <c r="W24" s="1"/>
    </row>
    <row r="25" spans="1:23" ht="18.75" customHeight="1">
      <c r="A25" s="35" t="s">
        <v>56</v>
      </c>
      <c r="B25" s="35" t="s">
        <v>182</v>
      </c>
      <c r="C25" s="36" t="s">
        <v>183</v>
      </c>
      <c r="D25" s="35" t="s">
        <v>77</v>
      </c>
      <c r="E25" s="35" t="s">
        <v>78</v>
      </c>
      <c r="F25" s="35" t="s">
        <v>157</v>
      </c>
      <c r="G25" s="35" t="s">
        <v>158</v>
      </c>
      <c r="H25" s="1">
        <v>2481600</v>
      </c>
      <c r="I25" s="1">
        <v>2481600</v>
      </c>
      <c r="J25" s="1"/>
      <c r="K25" s="1"/>
      <c r="L25" s="1">
        <v>2481600</v>
      </c>
      <c r="M25" s="1"/>
      <c r="N25" s="1"/>
      <c r="O25" s="1"/>
      <c r="P25" s="2"/>
      <c r="Q25" s="1"/>
      <c r="R25" s="1"/>
      <c r="S25" s="1"/>
      <c r="T25" s="1"/>
      <c r="U25" s="1"/>
      <c r="V25" s="1"/>
      <c r="W25" s="1"/>
    </row>
    <row r="26" spans="1:23" ht="18.75" customHeight="1">
      <c r="A26" s="35" t="s">
        <v>56</v>
      </c>
      <c r="B26" s="35" t="s">
        <v>182</v>
      </c>
      <c r="C26" s="36" t="s">
        <v>183</v>
      </c>
      <c r="D26" s="35" t="s">
        <v>77</v>
      </c>
      <c r="E26" s="35" t="s">
        <v>78</v>
      </c>
      <c r="F26" s="35" t="s">
        <v>157</v>
      </c>
      <c r="G26" s="35" t="s">
        <v>158</v>
      </c>
      <c r="H26" s="1">
        <v>902400</v>
      </c>
      <c r="I26" s="1">
        <v>902400</v>
      </c>
      <c r="J26" s="1"/>
      <c r="K26" s="1"/>
      <c r="L26" s="1">
        <v>902400</v>
      </c>
      <c r="M26" s="1"/>
      <c r="N26" s="1"/>
      <c r="O26" s="1"/>
      <c r="P26" s="2"/>
      <c r="Q26" s="1"/>
      <c r="R26" s="1"/>
      <c r="S26" s="1"/>
      <c r="T26" s="1"/>
      <c r="U26" s="1"/>
      <c r="V26" s="1"/>
      <c r="W26" s="1"/>
    </row>
    <row r="27" spans="1:23" ht="18.75" customHeight="1">
      <c r="A27" s="35" t="s">
        <v>56</v>
      </c>
      <c r="B27" s="35" t="s">
        <v>184</v>
      </c>
      <c r="C27" s="36" t="s">
        <v>185</v>
      </c>
      <c r="D27" s="35" t="s">
        <v>77</v>
      </c>
      <c r="E27" s="35" t="s">
        <v>78</v>
      </c>
      <c r="F27" s="35" t="s">
        <v>186</v>
      </c>
      <c r="G27" s="35" t="s">
        <v>187</v>
      </c>
      <c r="H27" s="1">
        <v>244400</v>
      </c>
      <c r="I27" s="1">
        <v>244400</v>
      </c>
      <c r="J27" s="1"/>
      <c r="K27" s="1"/>
      <c r="L27" s="1">
        <v>244400</v>
      </c>
      <c r="M27" s="1"/>
      <c r="N27" s="1"/>
      <c r="O27" s="1"/>
      <c r="P27" s="2"/>
      <c r="Q27" s="1"/>
      <c r="R27" s="1"/>
      <c r="S27" s="1"/>
      <c r="T27" s="1"/>
      <c r="U27" s="1"/>
      <c r="V27" s="1"/>
      <c r="W27" s="1"/>
    </row>
    <row r="28" spans="1:23" ht="18.75" customHeight="1">
      <c r="A28" s="35" t="s">
        <v>56</v>
      </c>
      <c r="B28" s="35" t="s">
        <v>188</v>
      </c>
      <c r="C28" s="36" t="s">
        <v>189</v>
      </c>
      <c r="D28" s="35" t="s">
        <v>77</v>
      </c>
      <c r="E28" s="35" t="s">
        <v>78</v>
      </c>
      <c r="F28" s="35" t="s">
        <v>180</v>
      </c>
      <c r="G28" s="35" t="s">
        <v>181</v>
      </c>
      <c r="H28" s="1">
        <v>360000</v>
      </c>
      <c r="I28" s="1"/>
      <c r="J28" s="1"/>
      <c r="K28" s="1"/>
      <c r="L28" s="1"/>
      <c r="M28" s="1"/>
      <c r="N28" s="1"/>
      <c r="O28" s="1"/>
      <c r="P28" s="2"/>
      <c r="Q28" s="1">
        <v>360000</v>
      </c>
      <c r="R28" s="1"/>
      <c r="S28" s="1"/>
      <c r="T28" s="1"/>
      <c r="U28" s="1"/>
      <c r="V28" s="1"/>
      <c r="W28" s="1"/>
    </row>
    <row r="29" spans="1:23" ht="18.75" customHeight="1">
      <c r="A29" s="35" t="s">
        <v>56</v>
      </c>
      <c r="B29" s="35" t="s">
        <v>190</v>
      </c>
      <c r="C29" s="36" t="s">
        <v>191</v>
      </c>
      <c r="D29" s="35" t="s">
        <v>77</v>
      </c>
      <c r="E29" s="35" t="s">
        <v>78</v>
      </c>
      <c r="F29" s="35" t="s">
        <v>180</v>
      </c>
      <c r="G29" s="35" t="s">
        <v>181</v>
      </c>
      <c r="H29" s="1">
        <v>337002</v>
      </c>
      <c r="I29" s="1"/>
      <c r="J29" s="1"/>
      <c r="K29" s="1"/>
      <c r="L29" s="1"/>
      <c r="M29" s="1"/>
      <c r="N29" s="1"/>
      <c r="O29" s="1"/>
      <c r="P29" s="2"/>
      <c r="Q29" s="1">
        <v>337002</v>
      </c>
      <c r="R29" s="1"/>
      <c r="S29" s="1"/>
      <c r="T29" s="1"/>
      <c r="U29" s="1"/>
      <c r="V29" s="1"/>
      <c r="W29" s="1"/>
    </row>
    <row r="30" spans="1:23" ht="18.75" customHeight="1">
      <c r="A30" s="71" t="s">
        <v>32</v>
      </c>
      <c r="B30" s="71"/>
      <c r="C30" s="71"/>
      <c r="D30" s="71"/>
      <c r="E30" s="71"/>
      <c r="F30" s="71"/>
      <c r="G30" s="71"/>
      <c r="H30" s="1">
        <v>37943689.170000002</v>
      </c>
      <c r="I30" s="1">
        <v>37246687.170000002</v>
      </c>
      <c r="J30" s="1"/>
      <c r="K30" s="1"/>
      <c r="L30" s="1">
        <v>37246687.170000002</v>
      </c>
      <c r="M30" s="1"/>
      <c r="N30" s="1"/>
      <c r="O30" s="1"/>
      <c r="P30" s="1"/>
      <c r="Q30" s="1">
        <v>697002</v>
      </c>
      <c r="R30" s="1"/>
      <c r="S30" s="1"/>
      <c r="T30" s="1"/>
      <c r="U30" s="1"/>
      <c r="V30" s="1"/>
      <c r="W30" s="1"/>
    </row>
  </sheetData>
  <mergeCells count="30">
    <mergeCell ref="V6:V7"/>
    <mergeCell ref="W6:W7"/>
    <mergeCell ref="R5:W5"/>
    <mergeCell ref="I4:W4"/>
    <mergeCell ref="A2:W2"/>
    <mergeCell ref="I6:I7"/>
    <mergeCell ref="Q5:Q7"/>
    <mergeCell ref="R6:R7"/>
    <mergeCell ref="S6:S7"/>
    <mergeCell ref="T6:T7"/>
    <mergeCell ref="U6:U7"/>
    <mergeCell ref="M6:M7"/>
    <mergeCell ref="I5:M5"/>
    <mergeCell ref="N6:N7"/>
    <mergeCell ref="O6:O7"/>
    <mergeCell ref="P6:P7"/>
    <mergeCell ref="N5:P5"/>
    <mergeCell ref="A30:G30"/>
    <mergeCell ref="H4:H7"/>
    <mergeCell ref="J6:J7"/>
    <mergeCell ref="K6:K7"/>
    <mergeCell ref="L6:L7"/>
    <mergeCell ref="A3:G3"/>
    <mergeCell ref="A4:A7"/>
    <mergeCell ref="B4:B7"/>
    <mergeCell ref="C4:C7"/>
    <mergeCell ref="D4:D7"/>
    <mergeCell ref="F4:F7"/>
    <mergeCell ref="E4:E7"/>
    <mergeCell ref="G4:G7"/>
  </mergeCells>
  <phoneticPr fontId="16" type="noConversion"/>
  <pageMargins left="0.7" right="0.7" top="0.75" bottom="0.75" header="0.3" footer="0.3"/>
  <pageSetup paperSize="9" scale="31" pageOrder="overThenDown" orientation="landscape" r:id="rId1"/>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W41"/>
  <sheetViews>
    <sheetView showZeros="0" tabSelected="1" topLeftCell="I1" workbookViewId="0">
      <selection activeCell="I19" sqref="I19"/>
    </sheetView>
  </sheetViews>
  <sheetFormatPr defaultColWidth="8.875" defaultRowHeight="15" customHeight="1"/>
  <cols>
    <col min="1" max="8" width="28.625" customWidth="1"/>
    <col min="9" max="23" width="14.25" customWidth="1"/>
  </cols>
  <sheetData>
    <row r="1" spans="1:23" ht="18.75" customHeight="1">
      <c r="A1" s="3"/>
      <c r="B1" s="3"/>
      <c r="C1" s="3"/>
      <c r="D1" s="3"/>
      <c r="E1" s="3"/>
      <c r="F1" s="3"/>
      <c r="G1" s="3"/>
      <c r="H1" s="3"/>
      <c r="I1" s="3"/>
      <c r="J1" s="3"/>
      <c r="K1" s="3"/>
      <c r="L1" s="3"/>
      <c r="M1" s="3"/>
      <c r="N1" s="15"/>
      <c r="O1" s="15"/>
      <c r="P1" s="15"/>
      <c r="Q1" s="15"/>
      <c r="R1" s="15"/>
      <c r="S1" s="15"/>
      <c r="T1" s="15"/>
      <c r="U1" s="15"/>
      <c r="V1" s="15"/>
      <c r="W1" s="15" t="s">
        <v>192</v>
      </c>
    </row>
    <row r="2" spans="1:23" ht="45" customHeight="1">
      <c r="A2" s="56" t="s">
        <v>193</v>
      </c>
      <c r="B2" s="56"/>
      <c r="C2" s="56"/>
      <c r="D2" s="56"/>
      <c r="E2" s="56"/>
      <c r="F2" s="56"/>
      <c r="G2" s="56"/>
      <c r="H2" s="56"/>
      <c r="I2" s="56"/>
      <c r="J2" s="56"/>
      <c r="K2" s="56"/>
      <c r="L2" s="56"/>
      <c r="M2" s="56"/>
      <c r="N2" s="68"/>
      <c r="O2" s="68"/>
      <c r="P2" s="68"/>
      <c r="Q2" s="68"/>
      <c r="R2" s="68"/>
      <c r="S2" s="68"/>
      <c r="T2" s="68"/>
      <c r="U2" s="68"/>
      <c r="V2" s="68"/>
      <c r="W2" s="68"/>
    </row>
    <row r="3" spans="1:23" ht="18.75" customHeight="1">
      <c r="A3" s="57" t="str">
        <f>"单位名称："&amp;"云南省通海县第一中学"</f>
        <v>单位名称：云南省通海县第一中学</v>
      </c>
      <c r="B3" s="57"/>
      <c r="C3" s="57"/>
      <c r="D3" s="57"/>
      <c r="E3" s="57"/>
      <c r="F3" s="57"/>
      <c r="G3" s="57"/>
      <c r="H3" s="57"/>
      <c r="I3" s="16"/>
      <c r="J3" s="16"/>
      <c r="K3" s="16"/>
      <c r="L3" s="16"/>
      <c r="M3" s="16"/>
      <c r="N3" s="4"/>
      <c r="O3" s="4"/>
      <c r="P3" s="4"/>
      <c r="Q3" s="4"/>
      <c r="R3" s="4"/>
      <c r="S3" s="4"/>
      <c r="T3" s="4"/>
      <c r="U3" s="4"/>
      <c r="V3" s="4"/>
      <c r="W3" s="4" t="s">
        <v>29</v>
      </c>
    </row>
    <row r="4" spans="1:23" ht="18.75" customHeight="1">
      <c r="A4" s="59" t="s">
        <v>194</v>
      </c>
      <c r="B4" s="59" t="s">
        <v>136</v>
      </c>
      <c r="C4" s="59" t="s">
        <v>137</v>
      </c>
      <c r="D4" s="59" t="s">
        <v>195</v>
      </c>
      <c r="E4" s="59" t="s">
        <v>138</v>
      </c>
      <c r="F4" s="59" t="s">
        <v>139</v>
      </c>
      <c r="G4" s="59" t="s">
        <v>196</v>
      </c>
      <c r="H4" s="59" t="s">
        <v>141</v>
      </c>
      <c r="I4" s="67" t="s">
        <v>32</v>
      </c>
      <c r="J4" s="67" t="s">
        <v>197</v>
      </c>
      <c r="K4" s="59"/>
      <c r="L4" s="59"/>
      <c r="M4" s="59"/>
      <c r="N4" s="59" t="s">
        <v>143</v>
      </c>
      <c r="O4" s="59"/>
      <c r="P4" s="59"/>
      <c r="Q4" s="59" t="s">
        <v>38</v>
      </c>
      <c r="R4" s="59" t="s">
        <v>62</v>
      </c>
      <c r="S4" s="59"/>
      <c r="T4" s="59"/>
      <c r="U4" s="59"/>
      <c r="V4" s="59"/>
      <c r="W4" s="59"/>
    </row>
    <row r="5" spans="1:23" ht="18.75" customHeight="1">
      <c r="A5" s="59"/>
      <c r="B5" s="59"/>
      <c r="C5" s="59"/>
      <c r="D5" s="59"/>
      <c r="E5" s="59"/>
      <c r="F5" s="59"/>
      <c r="G5" s="59"/>
      <c r="H5" s="59"/>
      <c r="I5" s="67" t="s">
        <v>144</v>
      </c>
      <c r="J5" s="67" t="s">
        <v>35</v>
      </c>
      <c r="K5" s="59"/>
      <c r="L5" s="59" t="s">
        <v>36</v>
      </c>
      <c r="M5" s="59" t="s">
        <v>37</v>
      </c>
      <c r="N5" s="59" t="s">
        <v>35</v>
      </c>
      <c r="O5" s="59" t="s">
        <v>36</v>
      </c>
      <c r="P5" s="59" t="s">
        <v>37</v>
      </c>
      <c r="Q5" s="59" t="s">
        <v>38</v>
      </c>
      <c r="R5" s="59" t="s">
        <v>34</v>
      </c>
      <c r="S5" s="59" t="s">
        <v>41</v>
      </c>
      <c r="T5" s="59" t="s">
        <v>42</v>
      </c>
      <c r="U5" s="59" t="s">
        <v>43</v>
      </c>
      <c r="V5" s="59" t="s">
        <v>44</v>
      </c>
      <c r="W5" s="59" t="s">
        <v>45</v>
      </c>
    </row>
    <row r="6" spans="1:23" ht="18.75" customHeight="1">
      <c r="A6" s="59"/>
      <c r="B6" s="59"/>
      <c r="C6" s="59"/>
      <c r="D6" s="59"/>
      <c r="E6" s="59"/>
      <c r="F6" s="59"/>
      <c r="G6" s="59"/>
      <c r="H6" s="59"/>
      <c r="I6" s="67"/>
      <c r="J6" s="67" t="s">
        <v>35</v>
      </c>
      <c r="K6" s="59"/>
      <c r="L6" s="59" t="s">
        <v>36</v>
      </c>
      <c r="M6" s="59" t="s">
        <v>37</v>
      </c>
      <c r="N6" s="59" t="s">
        <v>35</v>
      </c>
      <c r="O6" s="59" t="s">
        <v>36</v>
      </c>
      <c r="P6" s="59" t="s">
        <v>37</v>
      </c>
      <c r="Q6" s="59"/>
      <c r="R6" s="59" t="s">
        <v>34</v>
      </c>
      <c r="S6" s="59" t="s">
        <v>41</v>
      </c>
      <c r="T6" s="59" t="s">
        <v>42</v>
      </c>
      <c r="U6" s="59" t="s">
        <v>43</v>
      </c>
      <c r="V6" s="59" t="s">
        <v>44</v>
      </c>
      <c r="W6" s="59" t="s">
        <v>45</v>
      </c>
    </row>
    <row r="7" spans="1:23" ht="22.7" customHeight="1">
      <c r="A7" s="59"/>
      <c r="B7" s="59"/>
      <c r="C7" s="59"/>
      <c r="D7" s="59"/>
      <c r="E7" s="59"/>
      <c r="F7" s="59"/>
      <c r="G7" s="59"/>
      <c r="H7" s="59"/>
      <c r="I7" s="67"/>
      <c r="J7" s="22" t="s">
        <v>34</v>
      </c>
      <c r="K7" s="17" t="s">
        <v>198</v>
      </c>
      <c r="L7" s="59"/>
      <c r="M7" s="59"/>
      <c r="N7" s="59"/>
      <c r="O7" s="59"/>
      <c r="P7" s="59"/>
      <c r="Q7" s="59"/>
      <c r="R7" s="59"/>
      <c r="S7" s="59"/>
      <c r="T7" s="59"/>
      <c r="U7" s="59"/>
      <c r="V7" s="59"/>
      <c r="W7" s="59"/>
    </row>
    <row r="8" spans="1:23" ht="18.75" customHeight="1">
      <c r="A8" s="20" t="s">
        <v>46</v>
      </c>
      <c r="B8" s="20">
        <v>2</v>
      </c>
      <c r="C8" s="20">
        <v>3</v>
      </c>
      <c r="D8" s="20">
        <v>4</v>
      </c>
      <c r="E8" s="20">
        <v>5</v>
      </c>
      <c r="F8" s="20">
        <v>6</v>
      </c>
      <c r="G8" s="20">
        <v>7</v>
      </c>
      <c r="H8" s="20">
        <v>8</v>
      </c>
      <c r="I8" s="20">
        <v>9</v>
      </c>
      <c r="J8" s="20">
        <v>10</v>
      </c>
      <c r="K8" s="20">
        <v>11</v>
      </c>
      <c r="L8" s="20">
        <v>12</v>
      </c>
      <c r="M8" s="20">
        <v>13</v>
      </c>
      <c r="N8" s="20">
        <v>14</v>
      </c>
      <c r="O8" s="20">
        <v>15</v>
      </c>
      <c r="P8" s="20">
        <v>16</v>
      </c>
      <c r="Q8" s="20">
        <v>17</v>
      </c>
      <c r="R8" s="20">
        <v>18</v>
      </c>
      <c r="S8" s="20">
        <v>19</v>
      </c>
      <c r="T8" s="20">
        <v>20</v>
      </c>
      <c r="U8" s="20">
        <v>21</v>
      </c>
      <c r="V8" s="20">
        <v>22</v>
      </c>
      <c r="W8" s="20">
        <v>23</v>
      </c>
    </row>
    <row r="9" spans="1:23" ht="18.75" customHeight="1">
      <c r="A9" s="35"/>
      <c r="B9" s="35"/>
      <c r="C9" s="36" t="s">
        <v>199</v>
      </c>
      <c r="D9" s="35"/>
      <c r="E9" s="35"/>
      <c r="F9" s="35"/>
      <c r="G9" s="35"/>
      <c r="H9" s="35"/>
      <c r="I9" s="37">
        <v>6000000</v>
      </c>
      <c r="J9" s="37"/>
      <c r="K9" s="37"/>
      <c r="L9" s="37"/>
      <c r="M9" s="37"/>
      <c r="N9" s="37"/>
      <c r="O9" s="37"/>
      <c r="P9" s="37"/>
      <c r="Q9" s="37"/>
      <c r="R9" s="37">
        <v>6000000</v>
      </c>
      <c r="S9" s="37"/>
      <c r="T9" s="37"/>
      <c r="U9" s="37"/>
      <c r="V9" s="37"/>
      <c r="W9" s="37">
        <v>6000000</v>
      </c>
    </row>
    <row r="10" spans="1:23" ht="18.75" customHeight="1">
      <c r="A10" s="35" t="s">
        <v>200</v>
      </c>
      <c r="B10" s="35" t="s">
        <v>201</v>
      </c>
      <c r="C10" s="36" t="s">
        <v>199</v>
      </c>
      <c r="D10" s="35" t="s">
        <v>56</v>
      </c>
      <c r="E10" s="35" t="s">
        <v>77</v>
      </c>
      <c r="F10" s="35" t="s">
        <v>78</v>
      </c>
      <c r="G10" s="35" t="s">
        <v>202</v>
      </c>
      <c r="H10" s="35" t="s">
        <v>203</v>
      </c>
      <c r="I10" s="37">
        <v>4200000</v>
      </c>
      <c r="J10" s="37"/>
      <c r="K10" s="37"/>
      <c r="L10" s="37"/>
      <c r="M10" s="37"/>
      <c r="N10" s="37"/>
      <c r="O10" s="37"/>
      <c r="P10" s="37"/>
      <c r="Q10" s="37"/>
      <c r="R10" s="37">
        <v>4200000</v>
      </c>
      <c r="S10" s="37"/>
      <c r="T10" s="37"/>
      <c r="U10" s="37"/>
      <c r="V10" s="37"/>
      <c r="W10" s="37">
        <v>4200000</v>
      </c>
    </row>
    <row r="11" spans="1:23" ht="18.75" customHeight="1">
      <c r="A11" s="35" t="s">
        <v>200</v>
      </c>
      <c r="B11" s="35" t="s">
        <v>201</v>
      </c>
      <c r="C11" s="36" t="s">
        <v>199</v>
      </c>
      <c r="D11" s="35" t="s">
        <v>56</v>
      </c>
      <c r="E11" s="35" t="s">
        <v>77</v>
      </c>
      <c r="F11" s="35" t="s">
        <v>78</v>
      </c>
      <c r="G11" s="35" t="s">
        <v>204</v>
      </c>
      <c r="H11" s="35" t="s">
        <v>205</v>
      </c>
      <c r="I11" s="37">
        <v>590000</v>
      </c>
      <c r="J11" s="37"/>
      <c r="K11" s="37"/>
      <c r="L11" s="37"/>
      <c r="M11" s="37"/>
      <c r="N11" s="37"/>
      <c r="O11" s="37"/>
      <c r="P11" s="2"/>
      <c r="Q11" s="37"/>
      <c r="R11" s="37">
        <v>590000</v>
      </c>
      <c r="S11" s="37"/>
      <c r="T11" s="37"/>
      <c r="U11" s="37"/>
      <c r="V11" s="37"/>
      <c r="W11" s="37">
        <v>590000</v>
      </c>
    </row>
    <row r="12" spans="1:23" ht="18.75" customHeight="1">
      <c r="A12" s="35" t="s">
        <v>200</v>
      </c>
      <c r="B12" s="35" t="s">
        <v>201</v>
      </c>
      <c r="C12" s="36" t="s">
        <v>199</v>
      </c>
      <c r="D12" s="35" t="s">
        <v>56</v>
      </c>
      <c r="E12" s="35" t="s">
        <v>77</v>
      </c>
      <c r="F12" s="35" t="s">
        <v>78</v>
      </c>
      <c r="G12" s="35" t="s">
        <v>206</v>
      </c>
      <c r="H12" s="35" t="s">
        <v>207</v>
      </c>
      <c r="I12" s="37">
        <v>200000</v>
      </c>
      <c r="J12" s="37"/>
      <c r="K12" s="37"/>
      <c r="L12" s="37"/>
      <c r="M12" s="37"/>
      <c r="N12" s="37"/>
      <c r="O12" s="37"/>
      <c r="P12" s="2"/>
      <c r="Q12" s="37"/>
      <c r="R12" s="37">
        <v>200000</v>
      </c>
      <c r="S12" s="37"/>
      <c r="T12" s="37"/>
      <c r="U12" s="37"/>
      <c r="V12" s="37"/>
      <c r="W12" s="37">
        <v>200000</v>
      </c>
    </row>
    <row r="13" spans="1:23" ht="18.75" customHeight="1">
      <c r="A13" s="35" t="s">
        <v>200</v>
      </c>
      <c r="B13" s="35" t="s">
        <v>201</v>
      </c>
      <c r="C13" s="36" t="s">
        <v>199</v>
      </c>
      <c r="D13" s="35" t="s">
        <v>56</v>
      </c>
      <c r="E13" s="35" t="s">
        <v>77</v>
      </c>
      <c r="F13" s="35" t="s">
        <v>78</v>
      </c>
      <c r="G13" s="35" t="s">
        <v>208</v>
      </c>
      <c r="H13" s="35" t="s">
        <v>209</v>
      </c>
      <c r="I13" s="37">
        <v>390000</v>
      </c>
      <c r="J13" s="37"/>
      <c r="K13" s="37"/>
      <c r="L13" s="37"/>
      <c r="M13" s="37"/>
      <c r="N13" s="37"/>
      <c r="O13" s="37"/>
      <c r="P13" s="2"/>
      <c r="Q13" s="37"/>
      <c r="R13" s="37">
        <v>390000</v>
      </c>
      <c r="S13" s="37"/>
      <c r="T13" s="37"/>
      <c r="U13" s="37"/>
      <c r="V13" s="37"/>
      <c r="W13" s="37">
        <v>390000</v>
      </c>
    </row>
    <row r="14" spans="1:23" ht="18.75" customHeight="1">
      <c r="A14" s="35" t="s">
        <v>200</v>
      </c>
      <c r="B14" s="35" t="s">
        <v>201</v>
      </c>
      <c r="C14" s="36" t="s">
        <v>199</v>
      </c>
      <c r="D14" s="35" t="s">
        <v>56</v>
      </c>
      <c r="E14" s="35" t="s">
        <v>77</v>
      </c>
      <c r="F14" s="35" t="s">
        <v>78</v>
      </c>
      <c r="G14" s="35" t="s">
        <v>173</v>
      </c>
      <c r="H14" s="35" t="s">
        <v>174</v>
      </c>
      <c r="I14" s="37">
        <v>120000</v>
      </c>
      <c r="J14" s="37"/>
      <c r="K14" s="37"/>
      <c r="L14" s="37"/>
      <c r="M14" s="37"/>
      <c r="N14" s="37"/>
      <c r="O14" s="37"/>
      <c r="P14" s="2"/>
      <c r="Q14" s="37"/>
      <c r="R14" s="37">
        <v>120000</v>
      </c>
      <c r="S14" s="37"/>
      <c r="T14" s="37"/>
      <c r="U14" s="37"/>
      <c r="V14" s="37"/>
      <c r="W14" s="37">
        <v>120000</v>
      </c>
    </row>
    <row r="15" spans="1:23" ht="18.75" customHeight="1">
      <c r="A15" s="35" t="s">
        <v>200</v>
      </c>
      <c r="B15" s="35" t="s">
        <v>201</v>
      </c>
      <c r="C15" s="36" t="s">
        <v>199</v>
      </c>
      <c r="D15" s="35" t="s">
        <v>56</v>
      </c>
      <c r="E15" s="35" t="s">
        <v>77</v>
      </c>
      <c r="F15" s="35" t="s">
        <v>78</v>
      </c>
      <c r="G15" s="35" t="s">
        <v>210</v>
      </c>
      <c r="H15" s="35" t="s">
        <v>211</v>
      </c>
      <c r="I15" s="37">
        <v>500000</v>
      </c>
      <c r="J15" s="37"/>
      <c r="K15" s="37"/>
      <c r="L15" s="37"/>
      <c r="M15" s="37"/>
      <c r="N15" s="37"/>
      <c r="O15" s="37"/>
      <c r="P15" s="2"/>
      <c r="Q15" s="37"/>
      <c r="R15" s="37">
        <v>500000</v>
      </c>
      <c r="S15" s="37"/>
      <c r="T15" s="37"/>
      <c r="U15" s="37"/>
      <c r="V15" s="37"/>
      <c r="W15" s="37">
        <v>500000</v>
      </c>
    </row>
    <row r="16" spans="1:23" ht="18.75" customHeight="1">
      <c r="A16" s="2"/>
      <c r="B16" s="2"/>
      <c r="C16" s="36" t="s">
        <v>212</v>
      </c>
      <c r="D16" s="2"/>
      <c r="E16" s="2"/>
      <c r="F16" s="2"/>
      <c r="G16" s="2"/>
      <c r="H16" s="2"/>
      <c r="I16" s="37">
        <v>988010</v>
      </c>
      <c r="J16" s="37"/>
      <c r="K16" s="37"/>
      <c r="L16" s="37"/>
      <c r="M16" s="37"/>
      <c r="N16" s="37"/>
      <c r="O16" s="37"/>
      <c r="P16" s="2"/>
      <c r="Q16" s="37">
        <v>988010</v>
      </c>
      <c r="R16" s="37"/>
      <c r="S16" s="37"/>
      <c r="T16" s="37"/>
      <c r="U16" s="37"/>
      <c r="V16" s="37"/>
      <c r="W16" s="37"/>
    </row>
    <row r="17" spans="1:23" ht="18.75" customHeight="1">
      <c r="A17" s="35" t="s">
        <v>200</v>
      </c>
      <c r="B17" s="35" t="s">
        <v>213</v>
      </c>
      <c r="C17" s="36" t="s">
        <v>212</v>
      </c>
      <c r="D17" s="35" t="s">
        <v>56</v>
      </c>
      <c r="E17" s="35" t="s">
        <v>77</v>
      </c>
      <c r="F17" s="35" t="s">
        <v>78</v>
      </c>
      <c r="G17" s="35" t="s">
        <v>202</v>
      </c>
      <c r="H17" s="35" t="s">
        <v>203</v>
      </c>
      <c r="I17" s="37">
        <v>220000</v>
      </c>
      <c r="J17" s="37"/>
      <c r="K17" s="37"/>
      <c r="L17" s="37"/>
      <c r="M17" s="37"/>
      <c r="N17" s="37"/>
      <c r="O17" s="37"/>
      <c r="P17" s="2"/>
      <c r="Q17" s="37">
        <v>220000</v>
      </c>
      <c r="R17" s="37"/>
      <c r="S17" s="37"/>
      <c r="T17" s="37"/>
      <c r="U17" s="37"/>
      <c r="V17" s="37"/>
      <c r="W17" s="37"/>
    </row>
    <row r="18" spans="1:23" ht="18.75" customHeight="1">
      <c r="A18" s="35" t="s">
        <v>200</v>
      </c>
      <c r="B18" s="35" t="s">
        <v>213</v>
      </c>
      <c r="C18" s="36" t="s">
        <v>212</v>
      </c>
      <c r="D18" s="35" t="s">
        <v>56</v>
      </c>
      <c r="E18" s="35" t="s">
        <v>77</v>
      </c>
      <c r="F18" s="35" t="s">
        <v>78</v>
      </c>
      <c r="G18" s="35" t="s">
        <v>214</v>
      </c>
      <c r="H18" s="35" t="s">
        <v>215</v>
      </c>
      <c r="I18" s="37">
        <v>50000</v>
      </c>
      <c r="J18" s="37"/>
      <c r="K18" s="37"/>
      <c r="L18" s="37"/>
      <c r="M18" s="37"/>
      <c r="N18" s="37"/>
      <c r="O18" s="37"/>
      <c r="P18" s="2"/>
      <c r="Q18" s="37">
        <v>50000</v>
      </c>
      <c r="R18" s="37"/>
      <c r="S18" s="37"/>
      <c r="T18" s="37"/>
      <c r="U18" s="37"/>
      <c r="V18" s="37"/>
      <c r="W18" s="37"/>
    </row>
    <row r="19" spans="1:23" ht="18.75" customHeight="1">
      <c r="A19" s="35" t="s">
        <v>200</v>
      </c>
      <c r="B19" s="35" t="s">
        <v>213</v>
      </c>
      <c r="C19" s="36" t="s">
        <v>212</v>
      </c>
      <c r="D19" s="35" t="s">
        <v>56</v>
      </c>
      <c r="E19" s="35" t="s">
        <v>77</v>
      </c>
      <c r="F19" s="35" t="s">
        <v>78</v>
      </c>
      <c r="G19" s="35" t="s">
        <v>204</v>
      </c>
      <c r="H19" s="35" t="s">
        <v>205</v>
      </c>
      <c r="I19" s="37">
        <v>349010</v>
      </c>
      <c r="J19" s="37"/>
      <c r="K19" s="37"/>
      <c r="L19" s="37"/>
      <c r="M19" s="37"/>
      <c r="N19" s="37"/>
      <c r="O19" s="37"/>
      <c r="P19" s="2"/>
      <c r="Q19" s="37">
        <v>349010</v>
      </c>
      <c r="R19" s="37"/>
      <c r="S19" s="37"/>
      <c r="T19" s="37"/>
      <c r="U19" s="37"/>
      <c r="V19" s="37"/>
      <c r="W19" s="37"/>
    </row>
    <row r="20" spans="1:23" ht="18.75" customHeight="1">
      <c r="A20" s="35" t="s">
        <v>200</v>
      </c>
      <c r="B20" s="35" t="s">
        <v>213</v>
      </c>
      <c r="C20" s="36" t="s">
        <v>212</v>
      </c>
      <c r="D20" s="35" t="s">
        <v>56</v>
      </c>
      <c r="E20" s="35" t="s">
        <v>77</v>
      </c>
      <c r="F20" s="35" t="s">
        <v>78</v>
      </c>
      <c r="G20" s="35" t="s">
        <v>206</v>
      </c>
      <c r="H20" s="35" t="s">
        <v>207</v>
      </c>
      <c r="I20" s="37">
        <v>185000</v>
      </c>
      <c r="J20" s="37"/>
      <c r="K20" s="37"/>
      <c r="L20" s="37"/>
      <c r="M20" s="37"/>
      <c r="N20" s="37"/>
      <c r="O20" s="37"/>
      <c r="P20" s="2"/>
      <c r="Q20" s="37">
        <v>185000</v>
      </c>
      <c r="R20" s="37"/>
      <c r="S20" s="37"/>
      <c r="T20" s="37"/>
      <c r="U20" s="37"/>
      <c r="V20" s="37"/>
      <c r="W20" s="37"/>
    </row>
    <row r="21" spans="1:23" ht="18.75" customHeight="1">
      <c r="A21" s="35" t="s">
        <v>200</v>
      </c>
      <c r="B21" s="35" t="s">
        <v>213</v>
      </c>
      <c r="C21" s="36" t="s">
        <v>212</v>
      </c>
      <c r="D21" s="35" t="s">
        <v>56</v>
      </c>
      <c r="E21" s="35" t="s">
        <v>77</v>
      </c>
      <c r="F21" s="35" t="s">
        <v>78</v>
      </c>
      <c r="G21" s="35" t="s">
        <v>208</v>
      </c>
      <c r="H21" s="35" t="s">
        <v>209</v>
      </c>
      <c r="I21" s="37">
        <v>100000</v>
      </c>
      <c r="J21" s="37"/>
      <c r="K21" s="37"/>
      <c r="L21" s="37"/>
      <c r="M21" s="37"/>
      <c r="N21" s="37"/>
      <c r="O21" s="37"/>
      <c r="P21" s="2"/>
      <c r="Q21" s="37">
        <v>100000</v>
      </c>
      <c r="R21" s="37"/>
      <c r="S21" s="37"/>
      <c r="T21" s="37"/>
      <c r="U21" s="37"/>
      <c r="V21" s="37"/>
      <c r="W21" s="37"/>
    </row>
    <row r="22" spans="1:23" ht="18.75" customHeight="1">
      <c r="A22" s="35" t="s">
        <v>200</v>
      </c>
      <c r="B22" s="35" t="s">
        <v>213</v>
      </c>
      <c r="C22" s="36" t="s">
        <v>212</v>
      </c>
      <c r="D22" s="35" t="s">
        <v>56</v>
      </c>
      <c r="E22" s="35" t="s">
        <v>77</v>
      </c>
      <c r="F22" s="35" t="s">
        <v>78</v>
      </c>
      <c r="G22" s="35" t="s">
        <v>210</v>
      </c>
      <c r="H22" s="35" t="s">
        <v>211</v>
      </c>
      <c r="I22" s="37">
        <v>84000</v>
      </c>
      <c r="J22" s="37"/>
      <c r="K22" s="37"/>
      <c r="L22" s="37"/>
      <c r="M22" s="37"/>
      <c r="N22" s="37"/>
      <c r="O22" s="37"/>
      <c r="P22" s="2"/>
      <c r="Q22" s="37">
        <v>84000</v>
      </c>
      <c r="R22" s="37"/>
      <c r="S22" s="37"/>
      <c r="T22" s="37"/>
      <c r="U22" s="37"/>
      <c r="V22" s="37"/>
      <c r="W22" s="37"/>
    </row>
    <row r="23" spans="1:23" ht="18.75" customHeight="1">
      <c r="A23" s="2"/>
      <c r="B23" s="2"/>
      <c r="C23" s="36" t="s">
        <v>216</v>
      </c>
      <c r="D23" s="2"/>
      <c r="E23" s="2"/>
      <c r="F23" s="2"/>
      <c r="G23" s="2"/>
      <c r="H23" s="2"/>
      <c r="I23" s="37">
        <v>9984</v>
      </c>
      <c r="J23" s="37">
        <v>9984</v>
      </c>
      <c r="K23" s="37">
        <v>9984</v>
      </c>
      <c r="L23" s="37"/>
      <c r="M23" s="37"/>
      <c r="N23" s="37"/>
      <c r="O23" s="37"/>
      <c r="P23" s="2"/>
      <c r="Q23" s="37"/>
      <c r="R23" s="37"/>
      <c r="S23" s="37"/>
      <c r="T23" s="37"/>
      <c r="U23" s="37"/>
      <c r="V23" s="37"/>
      <c r="W23" s="37"/>
    </row>
    <row r="24" spans="1:23" ht="18.75" customHeight="1">
      <c r="A24" s="35" t="s">
        <v>217</v>
      </c>
      <c r="B24" s="35" t="s">
        <v>218</v>
      </c>
      <c r="C24" s="36" t="s">
        <v>216</v>
      </c>
      <c r="D24" s="35" t="s">
        <v>56</v>
      </c>
      <c r="E24" s="35" t="s">
        <v>77</v>
      </c>
      <c r="F24" s="35" t="s">
        <v>78</v>
      </c>
      <c r="G24" s="35" t="s">
        <v>210</v>
      </c>
      <c r="H24" s="35" t="s">
        <v>211</v>
      </c>
      <c r="I24" s="37">
        <v>1344</v>
      </c>
      <c r="J24" s="37">
        <v>1344</v>
      </c>
      <c r="K24" s="37">
        <v>1344</v>
      </c>
      <c r="L24" s="37"/>
      <c r="M24" s="37"/>
      <c r="N24" s="37"/>
      <c r="O24" s="37"/>
      <c r="P24" s="2"/>
      <c r="Q24" s="37"/>
      <c r="R24" s="37"/>
      <c r="S24" s="37"/>
      <c r="T24" s="37"/>
      <c r="U24" s="37"/>
      <c r="V24" s="37"/>
      <c r="W24" s="37"/>
    </row>
    <row r="25" spans="1:23" ht="18.75" customHeight="1">
      <c r="A25" s="35" t="s">
        <v>217</v>
      </c>
      <c r="B25" s="35" t="s">
        <v>218</v>
      </c>
      <c r="C25" s="36" t="s">
        <v>216</v>
      </c>
      <c r="D25" s="35" t="s">
        <v>56</v>
      </c>
      <c r="E25" s="35" t="s">
        <v>77</v>
      </c>
      <c r="F25" s="35" t="s">
        <v>78</v>
      </c>
      <c r="G25" s="35" t="s">
        <v>210</v>
      </c>
      <c r="H25" s="35" t="s">
        <v>211</v>
      </c>
      <c r="I25" s="37">
        <v>8640</v>
      </c>
      <c r="J25" s="37">
        <v>8640</v>
      </c>
      <c r="K25" s="37">
        <v>8640</v>
      </c>
      <c r="L25" s="37"/>
      <c r="M25" s="37"/>
      <c r="N25" s="37"/>
      <c r="O25" s="37"/>
      <c r="P25" s="2"/>
      <c r="Q25" s="37"/>
      <c r="R25" s="37"/>
      <c r="S25" s="37"/>
      <c r="T25" s="37"/>
      <c r="U25" s="37"/>
      <c r="V25" s="37"/>
      <c r="W25" s="37"/>
    </row>
    <row r="26" spans="1:23" ht="18.75" customHeight="1">
      <c r="A26" s="2"/>
      <c r="B26" s="2"/>
      <c r="C26" s="36" t="s">
        <v>219</v>
      </c>
      <c r="D26" s="2"/>
      <c r="E26" s="2"/>
      <c r="F26" s="2"/>
      <c r="G26" s="2"/>
      <c r="H26" s="2"/>
      <c r="I26" s="37">
        <v>7500</v>
      </c>
      <c r="J26" s="37">
        <v>7500</v>
      </c>
      <c r="K26" s="37">
        <v>7500</v>
      </c>
      <c r="L26" s="37"/>
      <c r="M26" s="37"/>
      <c r="N26" s="37"/>
      <c r="O26" s="37"/>
      <c r="P26" s="2"/>
      <c r="Q26" s="37"/>
      <c r="R26" s="37"/>
      <c r="S26" s="37"/>
      <c r="T26" s="37"/>
      <c r="U26" s="37"/>
      <c r="V26" s="37"/>
      <c r="W26" s="37"/>
    </row>
    <row r="27" spans="1:23" ht="18.75" customHeight="1">
      <c r="A27" s="35" t="s">
        <v>217</v>
      </c>
      <c r="B27" s="35" t="s">
        <v>220</v>
      </c>
      <c r="C27" s="36" t="s">
        <v>219</v>
      </c>
      <c r="D27" s="35" t="s">
        <v>56</v>
      </c>
      <c r="E27" s="35" t="s">
        <v>77</v>
      </c>
      <c r="F27" s="35" t="s">
        <v>78</v>
      </c>
      <c r="G27" s="35" t="s">
        <v>210</v>
      </c>
      <c r="H27" s="35" t="s">
        <v>211</v>
      </c>
      <c r="I27" s="37">
        <v>7500</v>
      </c>
      <c r="J27" s="37">
        <v>7500</v>
      </c>
      <c r="K27" s="37">
        <v>7500</v>
      </c>
      <c r="L27" s="37"/>
      <c r="M27" s="37"/>
      <c r="N27" s="37"/>
      <c r="O27" s="37"/>
      <c r="P27" s="2"/>
      <c r="Q27" s="37"/>
      <c r="R27" s="37"/>
      <c r="S27" s="37"/>
      <c r="T27" s="37"/>
      <c r="U27" s="37"/>
      <c r="V27" s="37"/>
      <c r="W27" s="37"/>
    </row>
    <row r="28" spans="1:23" ht="18.75" customHeight="1">
      <c r="A28" s="2"/>
      <c r="B28" s="2"/>
      <c r="C28" s="36" t="s">
        <v>221</v>
      </c>
      <c r="D28" s="2"/>
      <c r="E28" s="2"/>
      <c r="F28" s="2"/>
      <c r="G28" s="2"/>
      <c r="H28" s="2"/>
      <c r="I28" s="37">
        <v>4800</v>
      </c>
      <c r="J28" s="37">
        <v>4800</v>
      </c>
      <c r="K28" s="37">
        <v>4800</v>
      </c>
      <c r="L28" s="37"/>
      <c r="M28" s="37"/>
      <c r="N28" s="37"/>
      <c r="O28" s="37"/>
      <c r="P28" s="2"/>
      <c r="Q28" s="37"/>
      <c r="R28" s="37"/>
      <c r="S28" s="37"/>
      <c r="T28" s="37"/>
      <c r="U28" s="37"/>
      <c r="V28" s="37"/>
      <c r="W28" s="37"/>
    </row>
    <row r="29" spans="1:23" ht="18.75" customHeight="1">
      <c r="A29" s="35" t="s">
        <v>217</v>
      </c>
      <c r="B29" s="35" t="s">
        <v>222</v>
      </c>
      <c r="C29" s="36" t="s">
        <v>221</v>
      </c>
      <c r="D29" s="35" t="s">
        <v>56</v>
      </c>
      <c r="E29" s="35" t="s">
        <v>77</v>
      </c>
      <c r="F29" s="35" t="s">
        <v>78</v>
      </c>
      <c r="G29" s="35" t="s">
        <v>210</v>
      </c>
      <c r="H29" s="35" t="s">
        <v>211</v>
      </c>
      <c r="I29" s="37">
        <v>4800</v>
      </c>
      <c r="J29" s="37">
        <v>4800</v>
      </c>
      <c r="K29" s="37">
        <v>4800</v>
      </c>
      <c r="L29" s="37"/>
      <c r="M29" s="37"/>
      <c r="N29" s="37"/>
      <c r="O29" s="37"/>
      <c r="P29" s="2"/>
      <c r="Q29" s="37"/>
      <c r="R29" s="37"/>
      <c r="S29" s="37"/>
      <c r="T29" s="37"/>
      <c r="U29" s="37"/>
      <c r="V29" s="37"/>
      <c r="W29" s="37"/>
    </row>
    <row r="30" spans="1:23" ht="18.75" customHeight="1">
      <c r="A30" s="2"/>
      <c r="B30" s="2"/>
      <c r="C30" s="36" t="s">
        <v>223</v>
      </c>
      <c r="D30" s="2"/>
      <c r="E30" s="2"/>
      <c r="F30" s="2"/>
      <c r="G30" s="2"/>
      <c r="H30" s="2"/>
      <c r="I30" s="37">
        <v>2797080</v>
      </c>
      <c r="J30" s="37">
        <v>2797080</v>
      </c>
      <c r="K30" s="37">
        <v>2797080</v>
      </c>
      <c r="L30" s="37"/>
      <c r="M30" s="37"/>
      <c r="N30" s="37"/>
      <c r="O30" s="37"/>
      <c r="P30" s="2"/>
      <c r="Q30" s="37"/>
      <c r="R30" s="37"/>
      <c r="S30" s="37"/>
      <c r="T30" s="37"/>
      <c r="U30" s="37"/>
      <c r="V30" s="37"/>
      <c r="W30" s="37"/>
    </row>
    <row r="31" spans="1:23" ht="18.75" customHeight="1">
      <c r="A31" s="35" t="s">
        <v>217</v>
      </c>
      <c r="B31" s="35" t="s">
        <v>224</v>
      </c>
      <c r="C31" s="36" t="s">
        <v>223</v>
      </c>
      <c r="D31" s="35" t="s">
        <v>56</v>
      </c>
      <c r="E31" s="35" t="s">
        <v>77</v>
      </c>
      <c r="F31" s="35" t="s">
        <v>78</v>
      </c>
      <c r="G31" s="35" t="s">
        <v>202</v>
      </c>
      <c r="H31" s="35" t="s">
        <v>203</v>
      </c>
      <c r="I31" s="37">
        <v>2797080</v>
      </c>
      <c r="J31" s="37">
        <v>2797080</v>
      </c>
      <c r="K31" s="37">
        <v>2797080</v>
      </c>
      <c r="L31" s="37"/>
      <c r="M31" s="37"/>
      <c r="N31" s="37"/>
      <c r="O31" s="37"/>
      <c r="P31" s="2"/>
      <c r="Q31" s="37"/>
      <c r="R31" s="37"/>
      <c r="S31" s="37"/>
      <c r="T31" s="37"/>
      <c r="U31" s="37"/>
      <c r="V31" s="37"/>
      <c r="W31" s="37"/>
    </row>
    <row r="32" spans="1:23" ht="18.75" customHeight="1">
      <c r="A32" s="2"/>
      <c r="B32" s="2"/>
      <c r="C32" s="36" t="s">
        <v>225</v>
      </c>
      <c r="D32" s="2"/>
      <c r="E32" s="2"/>
      <c r="F32" s="2"/>
      <c r="G32" s="2"/>
      <c r="H32" s="2"/>
      <c r="I32" s="37">
        <v>75492</v>
      </c>
      <c r="J32" s="37">
        <v>75492</v>
      </c>
      <c r="K32" s="37">
        <v>75492</v>
      </c>
      <c r="L32" s="37"/>
      <c r="M32" s="37"/>
      <c r="N32" s="37"/>
      <c r="O32" s="37"/>
      <c r="P32" s="2"/>
      <c r="Q32" s="37"/>
      <c r="R32" s="37"/>
      <c r="S32" s="37"/>
      <c r="T32" s="37"/>
      <c r="U32" s="37"/>
      <c r="V32" s="37"/>
      <c r="W32" s="37"/>
    </row>
    <row r="33" spans="1:23" ht="18.75" customHeight="1">
      <c r="A33" s="35" t="s">
        <v>217</v>
      </c>
      <c r="B33" s="35" t="s">
        <v>226</v>
      </c>
      <c r="C33" s="36" t="s">
        <v>225</v>
      </c>
      <c r="D33" s="35" t="s">
        <v>56</v>
      </c>
      <c r="E33" s="35" t="s">
        <v>89</v>
      </c>
      <c r="F33" s="35" t="s">
        <v>90</v>
      </c>
      <c r="G33" s="35" t="s">
        <v>173</v>
      </c>
      <c r="H33" s="35" t="s">
        <v>174</v>
      </c>
      <c r="I33" s="37">
        <v>17472</v>
      </c>
      <c r="J33" s="37">
        <v>17472</v>
      </c>
      <c r="K33" s="37">
        <v>17472</v>
      </c>
      <c r="L33" s="37"/>
      <c r="M33" s="37"/>
      <c r="N33" s="37"/>
      <c r="O33" s="37"/>
      <c r="P33" s="2"/>
      <c r="Q33" s="37"/>
      <c r="R33" s="37"/>
      <c r="S33" s="37"/>
      <c r="T33" s="37"/>
      <c r="U33" s="37"/>
      <c r="V33" s="37"/>
      <c r="W33" s="37"/>
    </row>
    <row r="34" spans="1:23" ht="18.75" customHeight="1">
      <c r="A34" s="35" t="s">
        <v>217</v>
      </c>
      <c r="B34" s="35" t="s">
        <v>226</v>
      </c>
      <c r="C34" s="36" t="s">
        <v>225</v>
      </c>
      <c r="D34" s="35" t="s">
        <v>56</v>
      </c>
      <c r="E34" s="35" t="s">
        <v>89</v>
      </c>
      <c r="F34" s="35" t="s">
        <v>90</v>
      </c>
      <c r="G34" s="35" t="s">
        <v>173</v>
      </c>
      <c r="H34" s="35" t="s">
        <v>174</v>
      </c>
      <c r="I34" s="37">
        <v>58020</v>
      </c>
      <c r="J34" s="37">
        <v>58020</v>
      </c>
      <c r="K34" s="37">
        <v>58020</v>
      </c>
      <c r="L34" s="37"/>
      <c r="M34" s="37"/>
      <c r="N34" s="37"/>
      <c r="O34" s="37"/>
      <c r="P34" s="2"/>
      <c r="Q34" s="37"/>
      <c r="R34" s="37"/>
      <c r="S34" s="37"/>
      <c r="T34" s="37"/>
      <c r="U34" s="37"/>
      <c r="V34" s="37"/>
      <c r="W34" s="37"/>
    </row>
    <row r="35" spans="1:23" ht="18.75" customHeight="1">
      <c r="A35" s="2"/>
      <c r="B35" s="2"/>
      <c r="C35" s="36" t="s">
        <v>227</v>
      </c>
      <c r="D35" s="2"/>
      <c r="E35" s="2"/>
      <c r="F35" s="2"/>
      <c r="G35" s="2"/>
      <c r="H35" s="2"/>
      <c r="I35" s="37">
        <v>765</v>
      </c>
      <c r="J35" s="37">
        <v>765</v>
      </c>
      <c r="K35" s="37">
        <v>765</v>
      </c>
      <c r="L35" s="37"/>
      <c r="M35" s="37"/>
      <c r="N35" s="37"/>
      <c r="O35" s="37"/>
      <c r="P35" s="2"/>
      <c r="Q35" s="37"/>
      <c r="R35" s="37"/>
      <c r="S35" s="37"/>
      <c r="T35" s="37"/>
      <c r="U35" s="37"/>
      <c r="V35" s="37"/>
      <c r="W35" s="37"/>
    </row>
    <row r="36" spans="1:23" ht="18.75" customHeight="1">
      <c r="A36" s="35" t="s">
        <v>217</v>
      </c>
      <c r="B36" s="35" t="s">
        <v>228</v>
      </c>
      <c r="C36" s="36" t="s">
        <v>227</v>
      </c>
      <c r="D36" s="35" t="s">
        <v>56</v>
      </c>
      <c r="E36" s="35" t="s">
        <v>75</v>
      </c>
      <c r="F36" s="35" t="s">
        <v>76</v>
      </c>
      <c r="G36" s="35" t="s">
        <v>173</v>
      </c>
      <c r="H36" s="35" t="s">
        <v>174</v>
      </c>
      <c r="I36" s="37">
        <v>765</v>
      </c>
      <c r="J36" s="37">
        <v>765</v>
      </c>
      <c r="K36" s="37">
        <v>765</v>
      </c>
      <c r="L36" s="37"/>
      <c r="M36" s="37"/>
      <c r="N36" s="37"/>
      <c r="O36" s="37"/>
      <c r="P36" s="2"/>
      <c r="Q36" s="37"/>
      <c r="R36" s="37"/>
      <c r="S36" s="37"/>
      <c r="T36" s="37"/>
      <c r="U36" s="37"/>
      <c r="V36" s="37"/>
      <c r="W36" s="37"/>
    </row>
    <row r="37" spans="1:23" ht="18.75" customHeight="1">
      <c r="A37" s="2"/>
      <c r="B37" s="2"/>
      <c r="C37" s="36" t="s">
        <v>229</v>
      </c>
      <c r="D37" s="2"/>
      <c r="E37" s="2"/>
      <c r="F37" s="2"/>
      <c r="G37" s="2"/>
      <c r="H37" s="2"/>
      <c r="I37" s="37">
        <v>6835.68</v>
      </c>
      <c r="J37" s="37">
        <v>6835.68</v>
      </c>
      <c r="K37" s="37">
        <v>6835.68</v>
      </c>
      <c r="L37" s="37"/>
      <c r="M37" s="37"/>
      <c r="N37" s="37"/>
      <c r="O37" s="37"/>
      <c r="P37" s="2"/>
      <c r="Q37" s="37"/>
      <c r="R37" s="37"/>
      <c r="S37" s="37"/>
      <c r="T37" s="37"/>
      <c r="U37" s="37"/>
      <c r="V37" s="37"/>
      <c r="W37" s="37"/>
    </row>
    <row r="38" spans="1:23" ht="18.75" customHeight="1">
      <c r="A38" s="35" t="s">
        <v>217</v>
      </c>
      <c r="B38" s="35" t="s">
        <v>230</v>
      </c>
      <c r="C38" s="36" t="s">
        <v>229</v>
      </c>
      <c r="D38" s="35" t="s">
        <v>56</v>
      </c>
      <c r="E38" s="35" t="s">
        <v>75</v>
      </c>
      <c r="F38" s="35" t="s">
        <v>76</v>
      </c>
      <c r="G38" s="35" t="s">
        <v>202</v>
      </c>
      <c r="H38" s="35" t="s">
        <v>203</v>
      </c>
      <c r="I38" s="37">
        <v>6835.68</v>
      </c>
      <c r="J38" s="37">
        <v>6835.68</v>
      </c>
      <c r="K38" s="37">
        <v>6835.68</v>
      </c>
      <c r="L38" s="37"/>
      <c r="M38" s="37"/>
      <c r="N38" s="37"/>
      <c r="O38" s="37"/>
      <c r="P38" s="2"/>
      <c r="Q38" s="37"/>
      <c r="R38" s="37"/>
      <c r="S38" s="37"/>
      <c r="T38" s="37"/>
      <c r="U38" s="37"/>
      <c r="V38" s="37"/>
      <c r="W38" s="37"/>
    </row>
    <row r="39" spans="1:23" ht="18.75" customHeight="1">
      <c r="A39" s="2"/>
      <c r="B39" s="2"/>
      <c r="C39" s="36" t="s">
        <v>231</v>
      </c>
      <c r="D39" s="2"/>
      <c r="E39" s="2"/>
      <c r="F39" s="2"/>
      <c r="G39" s="2"/>
      <c r="H39" s="2"/>
      <c r="I39" s="37">
        <v>66000</v>
      </c>
      <c r="J39" s="37">
        <v>66000</v>
      </c>
      <c r="K39" s="37">
        <v>66000</v>
      </c>
      <c r="L39" s="37"/>
      <c r="M39" s="37"/>
      <c r="N39" s="37"/>
      <c r="O39" s="37"/>
      <c r="P39" s="2"/>
      <c r="Q39" s="37"/>
      <c r="R39" s="37"/>
      <c r="S39" s="37"/>
      <c r="T39" s="37"/>
      <c r="U39" s="37"/>
      <c r="V39" s="37"/>
      <c r="W39" s="37"/>
    </row>
    <row r="40" spans="1:23" ht="18.75" customHeight="1">
      <c r="A40" s="35" t="s">
        <v>217</v>
      </c>
      <c r="B40" s="35" t="s">
        <v>232</v>
      </c>
      <c r="C40" s="36" t="s">
        <v>231</v>
      </c>
      <c r="D40" s="35" t="s">
        <v>56</v>
      </c>
      <c r="E40" s="35" t="s">
        <v>75</v>
      </c>
      <c r="F40" s="35" t="s">
        <v>76</v>
      </c>
      <c r="G40" s="35" t="s">
        <v>173</v>
      </c>
      <c r="H40" s="35" t="s">
        <v>174</v>
      </c>
      <c r="I40" s="37">
        <v>66000</v>
      </c>
      <c r="J40" s="37">
        <v>66000</v>
      </c>
      <c r="K40" s="37">
        <v>66000</v>
      </c>
      <c r="L40" s="37"/>
      <c r="M40" s="37"/>
      <c r="N40" s="37"/>
      <c r="O40" s="37"/>
      <c r="P40" s="2"/>
      <c r="Q40" s="37"/>
      <c r="R40" s="37"/>
      <c r="S40" s="37"/>
      <c r="T40" s="37"/>
      <c r="U40" s="37"/>
      <c r="V40" s="37"/>
      <c r="W40" s="37"/>
    </row>
    <row r="41" spans="1:23" ht="18.75" customHeight="1">
      <c r="A41" s="71" t="s">
        <v>32</v>
      </c>
      <c r="B41" s="71"/>
      <c r="C41" s="71"/>
      <c r="D41" s="71"/>
      <c r="E41" s="71"/>
      <c r="F41" s="71"/>
      <c r="G41" s="71"/>
      <c r="H41" s="71"/>
      <c r="I41" s="37">
        <v>9956466.6799999997</v>
      </c>
      <c r="J41" s="37">
        <v>2968456.68</v>
      </c>
      <c r="K41" s="37">
        <v>2968456.68</v>
      </c>
      <c r="L41" s="37"/>
      <c r="M41" s="37"/>
      <c r="N41" s="37"/>
      <c r="O41" s="37"/>
      <c r="P41" s="37"/>
      <c r="Q41" s="37">
        <v>988010</v>
      </c>
      <c r="R41" s="37">
        <v>6000000</v>
      </c>
      <c r="S41" s="37"/>
      <c r="T41" s="37"/>
      <c r="U41" s="37"/>
      <c r="V41" s="37"/>
      <c r="W41" s="37">
        <v>6000000</v>
      </c>
    </row>
  </sheetData>
  <mergeCells count="28">
    <mergeCell ref="A2:W2"/>
    <mergeCell ref="Q4:Q7"/>
    <mergeCell ref="R4:W4"/>
    <mergeCell ref="R5:R7"/>
    <mergeCell ref="S5:S7"/>
    <mergeCell ref="T5:T7"/>
    <mergeCell ref="U5:U7"/>
    <mergeCell ref="V5:V7"/>
    <mergeCell ref="W5:W7"/>
    <mergeCell ref="M5:M7"/>
    <mergeCell ref="J4:M4"/>
    <mergeCell ref="N5:N7"/>
    <mergeCell ref="O5:O7"/>
    <mergeCell ref="P5:P7"/>
    <mergeCell ref="N4:P4"/>
    <mergeCell ref="A41:H41"/>
    <mergeCell ref="D4:D7"/>
    <mergeCell ref="I4:I7"/>
    <mergeCell ref="J5:K6"/>
    <mergeCell ref="L5:L7"/>
    <mergeCell ref="A3:H3"/>
    <mergeCell ref="A4:A7"/>
    <mergeCell ref="B4:B7"/>
    <mergeCell ref="C4:C7"/>
    <mergeCell ref="E4:E7"/>
    <mergeCell ref="G4:G7"/>
    <mergeCell ref="F4:F7"/>
    <mergeCell ref="H4:H7"/>
  </mergeCells>
  <phoneticPr fontId="16" type="noConversion"/>
  <pageMargins left="0.7" right="0.7" top="0.75" bottom="0.75" header="0.3" footer="0.3"/>
  <pageSetup paperSize="9" scale="30" pageOrder="overThenDown" orientation="landscape" r:id="rId1"/>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67"/>
  <sheetViews>
    <sheetView showZeros="0" tabSelected="1" workbookViewId="0">
      <selection activeCell="I19" sqref="I19"/>
    </sheetView>
  </sheetViews>
  <sheetFormatPr defaultColWidth="8.875" defaultRowHeight="15" customHeight="1"/>
  <cols>
    <col min="1" max="1" width="44.375" customWidth="1"/>
    <col min="2" max="2" width="41.5" customWidth="1"/>
    <col min="3" max="4" width="13.875" customWidth="1"/>
    <col min="5" max="5" width="26.875" customWidth="1"/>
    <col min="6" max="8" width="10" customWidth="1"/>
    <col min="9" max="9" width="13.75" customWidth="1"/>
    <col min="10" max="10" width="28" customWidth="1"/>
  </cols>
  <sheetData>
    <row r="1" spans="1:10" ht="15" customHeight="1">
      <c r="A1" s="74" t="s">
        <v>233</v>
      </c>
      <c r="B1" s="74"/>
      <c r="C1" s="74"/>
      <c r="D1" s="74"/>
      <c r="E1" s="74"/>
      <c r="F1" s="74"/>
      <c r="G1" s="74"/>
      <c r="H1" s="74"/>
      <c r="I1" s="74"/>
      <c r="J1" s="74"/>
    </row>
    <row r="2" spans="1:10" ht="45" customHeight="1">
      <c r="A2" s="73" t="s">
        <v>234</v>
      </c>
      <c r="B2" s="73"/>
      <c r="C2" s="73"/>
      <c r="D2" s="73"/>
      <c r="E2" s="73"/>
      <c r="F2" s="73"/>
      <c r="G2" s="73"/>
      <c r="H2" s="73"/>
      <c r="I2" s="73"/>
      <c r="J2" s="73"/>
    </row>
    <row r="3" spans="1:10" ht="20.25" customHeight="1">
      <c r="A3" s="76" t="str">
        <f>"单位名称："&amp;"云南省通海县第一中学"</f>
        <v>单位名称：云南省通海县第一中学</v>
      </c>
      <c r="B3" s="76"/>
      <c r="C3" s="76"/>
      <c r="D3" s="76"/>
      <c r="E3" s="76"/>
      <c r="F3" s="76"/>
      <c r="G3" s="76"/>
      <c r="H3" s="76"/>
      <c r="I3" s="76"/>
      <c r="J3" s="76"/>
    </row>
    <row r="4" spans="1:10" ht="20.25" customHeight="1">
      <c r="A4" s="75" t="s">
        <v>235</v>
      </c>
      <c r="B4" s="75" t="s">
        <v>236</v>
      </c>
      <c r="C4" s="75" t="s">
        <v>237</v>
      </c>
      <c r="D4" s="75" t="s">
        <v>238</v>
      </c>
      <c r="E4" s="75" t="s">
        <v>239</v>
      </c>
      <c r="F4" s="75" t="s">
        <v>240</v>
      </c>
      <c r="G4" s="75" t="s">
        <v>241</v>
      </c>
      <c r="H4" s="75" t="s">
        <v>242</v>
      </c>
      <c r="I4" s="75" t="s">
        <v>243</v>
      </c>
      <c r="J4" s="75" t="s">
        <v>244</v>
      </c>
    </row>
    <row r="5" spans="1:10" ht="46.5" customHeight="1">
      <c r="A5" s="75"/>
      <c r="B5" s="75"/>
      <c r="C5" s="75"/>
      <c r="D5" s="75"/>
      <c r="E5" s="75"/>
      <c r="F5" s="75"/>
      <c r="G5" s="75"/>
      <c r="H5" s="75"/>
      <c r="I5" s="75"/>
      <c r="J5" s="75"/>
    </row>
    <row r="6" spans="1:10" ht="20.25" customHeight="1">
      <c r="A6" s="41">
        <v>1</v>
      </c>
      <c r="B6" s="41">
        <v>2</v>
      </c>
      <c r="C6" s="41">
        <v>3</v>
      </c>
      <c r="D6" s="41">
        <v>4</v>
      </c>
      <c r="E6" s="41">
        <v>5</v>
      </c>
      <c r="F6" s="41">
        <v>6</v>
      </c>
      <c r="G6" s="41">
        <v>7</v>
      </c>
      <c r="H6" s="41">
        <v>8</v>
      </c>
      <c r="I6" s="41">
        <v>9</v>
      </c>
      <c r="J6" s="41">
        <v>10</v>
      </c>
    </row>
    <row r="7" spans="1:10" ht="20.25" customHeight="1">
      <c r="A7" s="2" t="s">
        <v>56</v>
      </c>
      <c r="B7" s="2"/>
      <c r="C7" s="2"/>
      <c r="E7" s="42"/>
      <c r="F7" s="42"/>
      <c r="G7" s="42"/>
      <c r="H7" s="42"/>
      <c r="I7" s="42"/>
      <c r="J7" s="42"/>
    </row>
    <row r="8" spans="1:10" ht="113.25" customHeight="1">
      <c r="A8" s="43" t="s">
        <v>223</v>
      </c>
      <c r="B8" s="2" t="s">
        <v>245</v>
      </c>
      <c r="C8" s="44"/>
      <c r="D8" s="44"/>
      <c r="E8" s="42"/>
      <c r="F8" s="42"/>
      <c r="G8" s="42"/>
      <c r="H8" s="42"/>
      <c r="I8" s="42"/>
      <c r="J8" s="42"/>
    </row>
    <row r="9" spans="1:10" ht="36" customHeight="1">
      <c r="A9" s="2"/>
      <c r="B9" s="2"/>
      <c r="C9" s="2" t="s">
        <v>246</v>
      </c>
      <c r="D9" s="45" t="s">
        <v>247</v>
      </c>
      <c r="E9" s="46" t="s">
        <v>248</v>
      </c>
      <c r="F9" s="47" t="s">
        <v>249</v>
      </c>
      <c r="G9" s="44" t="s">
        <v>250</v>
      </c>
      <c r="H9" s="47" t="s">
        <v>251</v>
      </c>
      <c r="I9" s="47" t="s">
        <v>252</v>
      </c>
      <c r="J9" s="46" t="s">
        <v>253</v>
      </c>
    </row>
    <row r="10" spans="1:10" ht="36" customHeight="1">
      <c r="A10" s="2"/>
      <c r="B10" s="2"/>
      <c r="C10" s="2" t="s">
        <v>246</v>
      </c>
      <c r="D10" s="45" t="s">
        <v>254</v>
      </c>
      <c r="E10" s="46" t="s">
        <v>255</v>
      </c>
      <c r="F10" s="47" t="s">
        <v>256</v>
      </c>
      <c r="G10" s="44" t="s">
        <v>70</v>
      </c>
      <c r="H10" s="47" t="s">
        <v>251</v>
      </c>
      <c r="I10" s="47" t="s">
        <v>252</v>
      </c>
      <c r="J10" s="46" t="s">
        <v>257</v>
      </c>
    </row>
    <row r="11" spans="1:10" ht="36" customHeight="1">
      <c r="A11" s="2"/>
      <c r="B11" s="2"/>
      <c r="C11" s="2" t="s">
        <v>258</v>
      </c>
      <c r="D11" s="45" t="s">
        <v>259</v>
      </c>
      <c r="E11" s="46" t="s">
        <v>260</v>
      </c>
      <c r="F11" s="47" t="s">
        <v>249</v>
      </c>
      <c r="G11" s="44" t="s">
        <v>250</v>
      </c>
      <c r="H11" s="47" t="s">
        <v>251</v>
      </c>
      <c r="I11" s="47" t="s">
        <v>252</v>
      </c>
      <c r="J11" s="46" t="s">
        <v>261</v>
      </c>
    </row>
    <row r="12" spans="1:10" ht="36" customHeight="1">
      <c r="A12" s="2"/>
      <c r="B12" s="2"/>
      <c r="C12" s="2" t="s">
        <v>262</v>
      </c>
      <c r="D12" s="45" t="s">
        <v>263</v>
      </c>
      <c r="E12" s="46" t="s">
        <v>264</v>
      </c>
      <c r="F12" s="47" t="s">
        <v>256</v>
      </c>
      <c r="G12" s="44" t="s">
        <v>265</v>
      </c>
      <c r="H12" s="47" t="s">
        <v>251</v>
      </c>
      <c r="I12" s="47" t="s">
        <v>252</v>
      </c>
      <c r="J12" s="46" t="s">
        <v>266</v>
      </c>
    </row>
    <row r="13" spans="1:10" ht="36" customHeight="1">
      <c r="A13" s="2"/>
      <c r="B13" s="2"/>
      <c r="C13" s="2" t="s">
        <v>262</v>
      </c>
      <c r="D13" s="45" t="s">
        <v>263</v>
      </c>
      <c r="E13" s="46" t="s">
        <v>267</v>
      </c>
      <c r="F13" s="47" t="s">
        <v>256</v>
      </c>
      <c r="G13" s="44" t="s">
        <v>265</v>
      </c>
      <c r="H13" s="47" t="s">
        <v>251</v>
      </c>
      <c r="I13" s="47" t="s">
        <v>252</v>
      </c>
      <c r="J13" s="46" t="s">
        <v>268</v>
      </c>
    </row>
    <row r="14" spans="1:10" ht="58.5" customHeight="1">
      <c r="A14" s="43" t="s">
        <v>225</v>
      </c>
      <c r="B14" s="2" t="s">
        <v>269</v>
      </c>
      <c r="C14" s="2"/>
      <c r="D14" s="2"/>
      <c r="E14" s="2"/>
      <c r="F14" s="2"/>
      <c r="G14" s="2"/>
      <c r="H14" s="2"/>
      <c r="I14" s="2"/>
      <c r="J14" s="2"/>
    </row>
    <row r="15" spans="1:10" ht="47.25" customHeight="1">
      <c r="A15" s="2"/>
      <c r="B15" s="2"/>
      <c r="C15" s="2" t="s">
        <v>246</v>
      </c>
      <c r="D15" s="45" t="s">
        <v>247</v>
      </c>
      <c r="E15" s="46" t="s">
        <v>270</v>
      </c>
      <c r="F15" s="47" t="s">
        <v>249</v>
      </c>
      <c r="G15" s="44" t="s">
        <v>250</v>
      </c>
      <c r="H15" s="47" t="s">
        <v>251</v>
      </c>
      <c r="I15" s="47" t="s">
        <v>252</v>
      </c>
      <c r="J15" s="46" t="s">
        <v>271</v>
      </c>
    </row>
    <row r="16" spans="1:10" ht="47.25" customHeight="1">
      <c r="A16" s="2"/>
      <c r="B16" s="2"/>
      <c r="C16" s="2" t="s">
        <v>246</v>
      </c>
      <c r="D16" s="45" t="s">
        <v>254</v>
      </c>
      <c r="E16" s="46" t="s">
        <v>270</v>
      </c>
      <c r="F16" s="47" t="s">
        <v>249</v>
      </c>
      <c r="G16" s="44" t="s">
        <v>250</v>
      </c>
      <c r="H16" s="47" t="s">
        <v>251</v>
      </c>
      <c r="I16" s="47" t="s">
        <v>252</v>
      </c>
      <c r="J16" s="46" t="s">
        <v>271</v>
      </c>
    </row>
    <row r="17" spans="1:10" ht="47.25" customHeight="1">
      <c r="A17" s="2"/>
      <c r="B17" s="2"/>
      <c r="C17" s="2" t="s">
        <v>246</v>
      </c>
      <c r="D17" s="45" t="s">
        <v>272</v>
      </c>
      <c r="E17" s="46" t="s">
        <v>273</v>
      </c>
      <c r="F17" s="47" t="s">
        <v>249</v>
      </c>
      <c r="G17" s="44" t="s">
        <v>250</v>
      </c>
      <c r="H17" s="47" t="s">
        <v>251</v>
      </c>
      <c r="I17" s="47" t="s">
        <v>252</v>
      </c>
      <c r="J17" s="46" t="s">
        <v>274</v>
      </c>
    </row>
    <row r="18" spans="1:10" ht="47.25" customHeight="1">
      <c r="A18" s="2"/>
      <c r="B18" s="2"/>
      <c r="C18" s="2" t="s">
        <v>258</v>
      </c>
      <c r="D18" s="45" t="s">
        <v>259</v>
      </c>
      <c r="E18" s="46" t="s">
        <v>260</v>
      </c>
      <c r="F18" s="47" t="s">
        <v>249</v>
      </c>
      <c r="G18" s="44" t="s">
        <v>250</v>
      </c>
      <c r="H18" s="47" t="s">
        <v>251</v>
      </c>
      <c r="I18" s="47" t="s">
        <v>252</v>
      </c>
      <c r="J18" s="46" t="s">
        <v>261</v>
      </c>
    </row>
    <row r="19" spans="1:10" ht="47.25" customHeight="1">
      <c r="A19" s="2"/>
      <c r="B19" s="2"/>
      <c r="C19" s="2" t="s">
        <v>262</v>
      </c>
      <c r="D19" s="45" t="s">
        <v>263</v>
      </c>
      <c r="E19" s="46" t="s">
        <v>275</v>
      </c>
      <c r="F19" s="47" t="s">
        <v>256</v>
      </c>
      <c r="G19" s="44" t="s">
        <v>265</v>
      </c>
      <c r="H19" s="47" t="s">
        <v>251</v>
      </c>
      <c r="I19" s="47" t="s">
        <v>252</v>
      </c>
      <c r="J19" s="46" t="s">
        <v>276</v>
      </c>
    </row>
    <row r="20" spans="1:10" ht="96.75" customHeight="1">
      <c r="A20" s="43" t="s">
        <v>216</v>
      </c>
      <c r="B20" s="2" t="s">
        <v>277</v>
      </c>
      <c r="C20" s="2"/>
      <c r="D20" s="2"/>
      <c r="E20" s="2"/>
      <c r="F20" s="2"/>
      <c r="G20" s="2"/>
      <c r="H20" s="2"/>
      <c r="I20" s="2"/>
      <c r="J20" s="2"/>
    </row>
    <row r="21" spans="1:10" ht="46.5" customHeight="1">
      <c r="A21" s="2"/>
      <c r="B21" s="2"/>
      <c r="C21" s="2" t="s">
        <v>246</v>
      </c>
      <c r="D21" s="45" t="s">
        <v>247</v>
      </c>
      <c r="E21" s="46" t="s">
        <v>270</v>
      </c>
      <c r="F21" s="47" t="s">
        <v>249</v>
      </c>
      <c r="G21" s="44" t="s">
        <v>250</v>
      </c>
      <c r="H21" s="47" t="s">
        <v>251</v>
      </c>
      <c r="I21" s="47" t="s">
        <v>252</v>
      </c>
      <c r="J21" s="46" t="s">
        <v>271</v>
      </c>
    </row>
    <row r="22" spans="1:10" ht="46.5" customHeight="1">
      <c r="A22" s="2"/>
      <c r="B22" s="2"/>
      <c r="C22" s="2" t="s">
        <v>246</v>
      </c>
      <c r="D22" s="45" t="s">
        <v>254</v>
      </c>
      <c r="E22" s="46" t="s">
        <v>278</v>
      </c>
      <c r="F22" s="47" t="s">
        <v>249</v>
      </c>
      <c r="G22" s="44" t="s">
        <v>250</v>
      </c>
      <c r="H22" s="47" t="s">
        <v>251</v>
      </c>
      <c r="I22" s="47" t="s">
        <v>252</v>
      </c>
      <c r="J22" s="46" t="s">
        <v>279</v>
      </c>
    </row>
    <row r="23" spans="1:10" ht="46.5" customHeight="1">
      <c r="A23" s="2"/>
      <c r="B23" s="2"/>
      <c r="C23" s="2" t="s">
        <v>246</v>
      </c>
      <c r="D23" s="45" t="s">
        <v>254</v>
      </c>
      <c r="E23" s="46" t="s">
        <v>280</v>
      </c>
      <c r="F23" s="47" t="s">
        <v>249</v>
      </c>
      <c r="G23" s="44" t="s">
        <v>250</v>
      </c>
      <c r="H23" s="47" t="s">
        <v>251</v>
      </c>
      <c r="I23" s="47" t="s">
        <v>252</v>
      </c>
      <c r="J23" s="46" t="s">
        <v>281</v>
      </c>
    </row>
    <row r="24" spans="1:10" ht="46.5" customHeight="1">
      <c r="A24" s="2"/>
      <c r="B24" s="2"/>
      <c r="C24" s="2" t="s">
        <v>258</v>
      </c>
      <c r="D24" s="45" t="s">
        <v>259</v>
      </c>
      <c r="E24" s="46" t="s">
        <v>260</v>
      </c>
      <c r="F24" s="47" t="s">
        <v>249</v>
      </c>
      <c r="G24" s="44" t="s">
        <v>250</v>
      </c>
      <c r="H24" s="47" t="s">
        <v>251</v>
      </c>
      <c r="I24" s="47" t="s">
        <v>252</v>
      </c>
      <c r="J24" s="46" t="s">
        <v>261</v>
      </c>
    </row>
    <row r="25" spans="1:10" ht="46.5" customHeight="1">
      <c r="A25" s="2"/>
      <c r="B25" s="2"/>
      <c r="C25" s="2" t="s">
        <v>262</v>
      </c>
      <c r="D25" s="45" t="s">
        <v>263</v>
      </c>
      <c r="E25" s="46" t="s">
        <v>264</v>
      </c>
      <c r="F25" s="47" t="s">
        <v>256</v>
      </c>
      <c r="G25" s="44" t="s">
        <v>265</v>
      </c>
      <c r="H25" s="47" t="s">
        <v>251</v>
      </c>
      <c r="I25" s="47" t="s">
        <v>252</v>
      </c>
      <c r="J25" s="46" t="s">
        <v>266</v>
      </c>
    </row>
    <row r="26" spans="1:10" ht="114" customHeight="1">
      <c r="A26" s="43" t="s">
        <v>212</v>
      </c>
      <c r="B26" s="2" t="s">
        <v>282</v>
      </c>
      <c r="C26" s="2"/>
      <c r="D26" s="2"/>
      <c r="E26" s="2"/>
      <c r="F26" s="2"/>
      <c r="G26" s="2"/>
      <c r="H26" s="2"/>
      <c r="I26" s="2"/>
      <c r="J26" s="2"/>
    </row>
    <row r="27" spans="1:10" ht="41.25" customHeight="1">
      <c r="A27" s="2"/>
      <c r="B27" s="2"/>
      <c r="C27" s="2" t="s">
        <v>246</v>
      </c>
      <c r="D27" s="45" t="s">
        <v>247</v>
      </c>
      <c r="E27" s="46" t="s">
        <v>283</v>
      </c>
      <c r="F27" s="47" t="s">
        <v>249</v>
      </c>
      <c r="G27" s="44" t="s">
        <v>250</v>
      </c>
      <c r="H27" s="47" t="s">
        <v>251</v>
      </c>
      <c r="I27" s="47" t="s">
        <v>252</v>
      </c>
      <c r="J27" s="46" t="s">
        <v>284</v>
      </c>
    </row>
    <row r="28" spans="1:10" ht="50.25" customHeight="1">
      <c r="A28" s="2"/>
      <c r="B28" s="2"/>
      <c r="C28" s="2" t="s">
        <v>246</v>
      </c>
      <c r="D28" s="45" t="s">
        <v>254</v>
      </c>
      <c r="E28" s="46" t="s">
        <v>285</v>
      </c>
      <c r="F28" s="47" t="s">
        <v>256</v>
      </c>
      <c r="G28" s="44" t="s">
        <v>265</v>
      </c>
      <c r="H28" s="47" t="s">
        <v>251</v>
      </c>
      <c r="I28" s="47" t="s">
        <v>252</v>
      </c>
      <c r="J28" s="46" t="s">
        <v>286</v>
      </c>
    </row>
    <row r="29" spans="1:10" ht="41.25" customHeight="1">
      <c r="A29" s="2"/>
      <c r="B29" s="2"/>
      <c r="C29" s="2" t="s">
        <v>246</v>
      </c>
      <c r="D29" s="45" t="s">
        <v>254</v>
      </c>
      <c r="E29" s="46" t="s">
        <v>287</v>
      </c>
      <c r="F29" s="47" t="s">
        <v>256</v>
      </c>
      <c r="G29" s="44" t="s">
        <v>265</v>
      </c>
      <c r="H29" s="47" t="s">
        <v>251</v>
      </c>
      <c r="I29" s="47" t="s">
        <v>252</v>
      </c>
      <c r="J29" s="46" t="s">
        <v>288</v>
      </c>
    </row>
    <row r="30" spans="1:10" ht="41.25" customHeight="1">
      <c r="A30" s="2"/>
      <c r="B30" s="2"/>
      <c r="C30" s="2" t="s">
        <v>258</v>
      </c>
      <c r="D30" s="45" t="s">
        <v>259</v>
      </c>
      <c r="E30" s="46" t="s">
        <v>289</v>
      </c>
      <c r="F30" s="47" t="s">
        <v>249</v>
      </c>
      <c r="G30" s="44" t="s">
        <v>250</v>
      </c>
      <c r="H30" s="47" t="s">
        <v>251</v>
      </c>
      <c r="I30" s="47" t="s">
        <v>252</v>
      </c>
      <c r="J30" s="46" t="s">
        <v>290</v>
      </c>
    </row>
    <row r="31" spans="1:10" ht="41.25" customHeight="1">
      <c r="A31" s="2"/>
      <c r="B31" s="2"/>
      <c r="C31" s="2" t="s">
        <v>262</v>
      </c>
      <c r="D31" s="45" t="s">
        <v>263</v>
      </c>
      <c r="E31" s="46" t="s">
        <v>264</v>
      </c>
      <c r="F31" s="47" t="s">
        <v>256</v>
      </c>
      <c r="G31" s="44" t="s">
        <v>265</v>
      </c>
      <c r="H31" s="47" t="s">
        <v>251</v>
      </c>
      <c r="I31" s="47" t="s">
        <v>252</v>
      </c>
      <c r="J31" s="46" t="s">
        <v>266</v>
      </c>
    </row>
    <row r="32" spans="1:10" ht="55.5" customHeight="1">
      <c r="A32" s="43" t="s">
        <v>199</v>
      </c>
      <c r="B32" s="2" t="s">
        <v>291</v>
      </c>
      <c r="C32" s="2"/>
      <c r="D32" s="2"/>
      <c r="E32" s="2"/>
      <c r="F32" s="2"/>
      <c r="G32" s="2"/>
      <c r="H32" s="2"/>
      <c r="I32" s="2"/>
      <c r="J32" s="2"/>
    </row>
    <row r="33" spans="1:10" ht="43.5" customHeight="1">
      <c r="A33" s="2"/>
      <c r="B33" s="2"/>
      <c r="C33" s="2" t="s">
        <v>246</v>
      </c>
      <c r="D33" s="45" t="s">
        <v>247</v>
      </c>
      <c r="E33" s="46" t="s">
        <v>292</v>
      </c>
      <c r="F33" s="47" t="s">
        <v>249</v>
      </c>
      <c r="G33" s="44" t="s">
        <v>250</v>
      </c>
      <c r="H33" s="47" t="s">
        <v>251</v>
      </c>
      <c r="I33" s="47" t="s">
        <v>252</v>
      </c>
      <c r="J33" s="46" t="s">
        <v>293</v>
      </c>
    </row>
    <row r="34" spans="1:10" ht="43.5" customHeight="1">
      <c r="A34" s="2"/>
      <c r="B34" s="2"/>
      <c r="C34" s="2" t="s">
        <v>246</v>
      </c>
      <c r="D34" s="45" t="s">
        <v>254</v>
      </c>
      <c r="E34" s="46" t="s">
        <v>292</v>
      </c>
      <c r="F34" s="47" t="s">
        <v>249</v>
      </c>
      <c r="G34" s="44" t="s">
        <v>250</v>
      </c>
      <c r="H34" s="47" t="s">
        <v>251</v>
      </c>
      <c r="I34" s="47" t="s">
        <v>252</v>
      </c>
      <c r="J34" s="46" t="s">
        <v>294</v>
      </c>
    </row>
    <row r="35" spans="1:10" ht="43.5" customHeight="1">
      <c r="A35" s="2"/>
      <c r="B35" s="2"/>
      <c r="C35" s="2" t="s">
        <v>258</v>
      </c>
      <c r="D35" s="45" t="s">
        <v>295</v>
      </c>
      <c r="E35" s="46" t="s">
        <v>289</v>
      </c>
      <c r="F35" s="47" t="s">
        <v>249</v>
      </c>
      <c r="G35" s="44" t="s">
        <v>250</v>
      </c>
      <c r="H35" s="47" t="s">
        <v>251</v>
      </c>
      <c r="I35" s="47" t="s">
        <v>252</v>
      </c>
      <c r="J35" s="46" t="s">
        <v>290</v>
      </c>
    </row>
    <row r="36" spans="1:10" ht="43.5" customHeight="1">
      <c r="A36" s="2"/>
      <c r="B36" s="2"/>
      <c r="C36" s="2" t="s">
        <v>262</v>
      </c>
      <c r="D36" s="45" t="s">
        <v>263</v>
      </c>
      <c r="E36" s="46" t="s">
        <v>267</v>
      </c>
      <c r="F36" s="47" t="s">
        <v>256</v>
      </c>
      <c r="G36" s="44" t="s">
        <v>265</v>
      </c>
      <c r="H36" s="47" t="s">
        <v>251</v>
      </c>
      <c r="I36" s="47" t="s">
        <v>252</v>
      </c>
      <c r="J36" s="46" t="s">
        <v>296</v>
      </c>
    </row>
    <row r="37" spans="1:10" ht="43.5" customHeight="1">
      <c r="A37" s="2"/>
      <c r="B37" s="2"/>
      <c r="C37" s="2" t="s">
        <v>262</v>
      </c>
      <c r="D37" s="45" t="s">
        <v>263</v>
      </c>
      <c r="E37" s="46" t="s">
        <v>264</v>
      </c>
      <c r="F37" s="47" t="s">
        <v>256</v>
      </c>
      <c r="G37" s="44" t="s">
        <v>265</v>
      </c>
      <c r="H37" s="47" t="s">
        <v>251</v>
      </c>
      <c r="I37" s="47" t="s">
        <v>252</v>
      </c>
      <c r="J37" s="46" t="s">
        <v>266</v>
      </c>
    </row>
    <row r="38" spans="1:10" ht="87" customHeight="1">
      <c r="A38" s="43" t="s">
        <v>227</v>
      </c>
      <c r="B38" s="2" t="s">
        <v>297</v>
      </c>
      <c r="C38" s="2"/>
      <c r="D38" s="2"/>
      <c r="E38" s="2"/>
      <c r="F38" s="2"/>
      <c r="G38" s="2"/>
      <c r="H38" s="2"/>
      <c r="I38" s="2"/>
      <c r="J38" s="2"/>
    </row>
    <row r="39" spans="1:10" ht="39.75" customHeight="1">
      <c r="A39" s="2"/>
      <c r="B39" s="2"/>
      <c r="C39" s="2" t="s">
        <v>246</v>
      </c>
      <c r="D39" s="45" t="s">
        <v>247</v>
      </c>
      <c r="E39" s="46" t="s">
        <v>270</v>
      </c>
      <c r="F39" s="47" t="s">
        <v>249</v>
      </c>
      <c r="G39" s="44" t="s">
        <v>250</v>
      </c>
      <c r="H39" s="47" t="s">
        <v>251</v>
      </c>
      <c r="I39" s="47" t="s">
        <v>252</v>
      </c>
      <c r="J39" s="46" t="s">
        <v>271</v>
      </c>
    </row>
    <row r="40" spans="1:10" ht="39.75" customHeight="1">
      <c r="A40" s="2"/>
      <c r="B40" s="2"/>
      <c r="C40" s="2" t="s">
        <v>246</v>
      </c>
      <c r="D40" s="45" t="s">
        <v>254</v>
      </c>
      <c r="E40" s="46" t="s">
        <v>278</v>
      </c>
      <c r="F40" s="47" t="s">
        <v>249</v>
      </c>
      <c r="G40" s="44" t="s">
        <v>250</v>
      </c>
      <c r="H40" s="47" t="s">
        <v>251</v>
      </c>
      <c r="I40" s="47" t="s">
        <v>252</v>
      </c>
      <c r="J40" s="46" t="s">
        <v>279</v>
      </c>
    </row>
    <row r="41" spans="1:10" ht="39.75" customHeight="1">
      <c r="A41" s="2"/>
      <c r="B41" s="2"/>
      <c r="C41" s="2" t="s">
        <v>246</v>
      </c>
      <c r="D41" s="45" t="s">
        <v>254</v>
      </c>
      <c r="E41" s="46" t="s">
        <v>280</v>
      </c>
      <c r="F41" s="47" t="s">
        <v>249</v>
      </c>
      <c r="G41" s="44" t="s">
        <v>250</v>
      </c>
      <c r="H41" s="47" t="s">
        <v>251</v>
      </c>
      <c r="I41" s="47" t="s">
        <v>252</v>
      </c>
      <c r="J41" s="46" t="s">
        <v>281</v>
      </c>
    </row>
    <row r="42" spans="1:10" ht="39.75" customHeight="1">
      <c r="A42" s="2"/>
      <c r="B42" s="2"/>
      <c r="C42" s="2" t="s">
        <v>258</v>
      </c>
      <c r="D42" s="45" t="s">
        <v>259</v>
      </c>
      <c r="E42" s="46" t="s">
        <v>260</v>
      </c>
      <c r="F42" s="47" t="s">
        <v>249</v>
      </c>
      <c r="G42" s="44" t="s">
        <v>250</v>
      </c>
      <c r="H42" s="47" t="s">
        <v>251</v>
      </c>
      <c r="I42" s="47" t="s">
        <v>252</v>
      </c>
      <c r="J42" s="46" t="s">
        <v>261</v>
      </c>
    </row>
    <row r="43" spans="1:10" ht="39.75" customHeight="1">
      <c r="A43" s="2"/>
      <c r="B43" s="2"/>
      <c r="C43" s="2" t="s">
        <v>262</v>
      </c>
      <c r="D43" s="45" t="s">
        <v>263</v>
      </c>
      <c r="E43" s="46" t="s">
        <v>264</v>
      </c>
      <c r="F43" s="47" t="s">
        <v>256</v>
      </c>
      <c r="G43" s="44" t="s">
        <v>265</v>
      </c>
      <c r="H43" s="47" t="s">
        <v>251</v>
      </c>
      <c r="I43" s="47" t="s">
        <v>252</v>
      </c>
      <c r="J43" s="46" t="s">
        <v>266</v>
      </c>
    </row>
    <row r="44" spans="1:10" ht="166.5" customHeight="1">
      <c r="A44" s="43" t="s">
        <v>229</v>
      </c>
      <c r="B44" s="2" t="s">
        <v>298</v>
      </c>
      <c r="C44" s="2"/>
      <c r="D44" s="2"/>
      <c r="E44" s="2"/>
      <c r="F44" s="2"/>
      <c r="G44" s="2"/>
      <c r="H44" s="2"/>
      <c r="I44" s="2"/>
      <c r="J44" s="2"/>
    </row>
    <row r="45" spans="1:10" ht="52.5" customHeight="1">
      <c r="A45" s="2"/>
      <c r="B45" s="2"/>
      <c r="C45" s="2" t="s">
        <v>246</v>
      </c>
      <c r="D45" s="45" t="s">
        <v>247</v>
      </c>
      <c r="E45" s="46" t="s">
        <v>299</v>
      </c>
      <c r="F45" s="47" t="s">
        <v>249</v>
      </c>
      <c r="G45" s="44" t="s">
        <v>250</v>
      </c>
      <c r="H45" s="47" t="s">
        <v>251</v>
      </c>
      <c r="I45" s="47" t="s">
        <v>252</v>
      </c>
      <c r="J45" s="46" t="s">
        <v>300</v>
      </c>
    </row>
    <row r="46" spans="1:10" ht="44.25" customHeight="1">
      <c r="A46" s="2"/>
      <c r="B46" s="2"/>
      <c r="C46" s="2" t="s">
        <v>246</v>
      </c>
      <c r="D46" s="45" t="s">
        <v>254</v>
      </c>
      <c r="E46" s="46" t="s">
        <v>255</v>
      </c>
      <c r="F46" s="47" t="s">
        <v>256</v>
      </c>
      <c r="G46" s="44" t="s">
        <v>50</v>
      </c>
      <c r="H46" s="47" t="s">
        <v>251</v>
      </c>
      <c r="I46" s="47" t="s">
        <v>252</v>
      </c>
      <c r="J46" s="46" t="s">
        <v>301</v>
      </c>
    </row>
    <row r="47" spans="1:10" ht="44.25" customHeight="1">
      <c r="A47" s="2"/>
      <c r="B47" s="2"/>
      <c r="C47" s="2" t="s">
        <v>258</v>
      </c>
      <c r="D47" s="45" t="s">
        <v>259</v>
      </c>
      <c r="E47" s="46" t="s">
        <v>260</v>
      </c>
      <c r="F47" s="47" t="s">
        <v>249</v>
      </c>
      <c r="G47" s="44" t="s">
        <v>250</v>
      </c>
      <c r="H47" s="47" t="s">
        <v>251</v>
      </c>
      <c r="I47" s="47" t="s">
        <v>252</v>
      </c>
      <c r="J47" s="46" t="s">
        <v>261</v>
      </c>
    </row>
    <row r="48" spans="1:10" ht="44.25" customHeight="1">
      <c r="A48" s="2"/>
      <c r="B48" s="2"/>
      <c r="C48" s="2" t="s">
        <v>262</v>
      </c>
      <c r="D48" s="45" t="s">
        <v>263</v>
      </c>
      <c r="E48" s="46" t="s">
        <v>264</v>
      </c>
      <c r="F48" s="47" t="s">
        <v>256</v>
      </c>
      <c r="G48" s="44" t="s">
        <v>265</v>
      </c>
      <c r="H48" s="47" t="s">
        <v>251</v>
      </c>
      <c r="I48" s="47" t="s">
        <v>252</v>
      </c>
      <c r="J48" s="46" t="s">
        <v>266</v>
      </c>
    </row>
    <row r="49" spans="1:10" ht="44.25" customHeight="1">
      <c r="A49" s="2"/>
      <c r="B49" s="2"/>
      <c r="C49" s="2" t="s">
        <v>262</v>
      </c>
      <c r="D49" s="45" t="s">
        <v>263</v>
      </c>
      <c r="E49" s="46" t="s">
        <v>267</v>
      </c>
      <c r="F49" s="47" t="s">
        <v>256</v>
      </c>
      <c r="G49" s="44" t="s">
        <v>265</v>
      </c>
      <c r="H49" s="47" t="s">
        <v>251</v>
      </c>
      <c r="I49" s="47" t="s">
        <v>252</v>
      </c>
      <c r="J49" s="46" t="s">
        <v>268</v>
      </c>
    </row>
    <row r="50" spans="1:10" ht="93" customHeight="1">
      <c r="A50" s="43" t="s">
        <v>221</v>
      </c>
      <c r="B50" s="2" t="s">
        <v>302</v>
      </c>
      <c r="C50" s="2"/>
      <c r="D50" s="2"/>
      <c r="E50" s="2"/>
      <c r="F50" s="2"/>
      <c r="G50" s="2"/>
      <c r="H50" s="2"/>
      <c r="I50" s="2"/>
      <c r="J50" s="2"/>
    </row>
    <row r="51" spans="1:10" ht="47.25" customHeight="1">
      <c r="A51" s="2"/>
      <c r="B51" s="2"/>
      <c r="C51" s="2" t="s">
        <v>246</v>
      </c>
      <c r="D51" s="45" t="s">
        <v>247</v>
      </c>
      <c r="E51" s="46" t="s">
        <v>270</v>
      </c>
      <c r="F51" s="47" t="s">
        <v>249</v>
      </c>
      <c r="G51" s="44" t="s">
        <v>250</v>
      </c>
      <c r="H51" s="47" t="s">
        <v>251</v>
      </c>
      <c r="I51" s="47" t="s">
        <v>252</v>
      </c>
      <c r="J51" s="46" t="s">
        <v>271</v>
      </c>
    </row>
    <row r="52" spans="1:10" ht="47.25" customHeight="1">
      <c r="A52" s="2"/>
      <c r="B52" s="2"/>
      <c r="C52" s="2" t="s">
        <v>246</v>
      </c>
      <c r="D52" s="45" t="s">
        <v>254</v>
      </c>
      <c r="E52" s="46" t="s">
        <v>278</v>
      </c>
      <c r="F52" s="47" t="s">
        <v>249</v>
      </c>
      <c r="G52" s="44" t="s">
        <v>250</v>
      </c>
      <c r="H52" s="47" t="s">
        <v>251</v>
      </c>
      <c r="I52" s="47" t="s">
        <v>252</v>
      </c>
      <c r="J52" s="46" t="s">
        <v>279</v>
      </c>
    </row>
    <row r="53" spans="1:10" ht="47.25" customHeight="1">
      <c r="A53" s="2"/>
      <c r="B53" s="2"/>
      <c r="C53" s="2" t="s">
        <v>246</v>
      </c>
      <c r="D53" s="45" t="s">
        <v>254</v>
      </c>
      <c r="E53" s="46" t="s">
        <v>280</v>
      </c>
      <c r="F53" s="47" t="s">
        <v>249</v>
      </c>
      <c r="G53" s="44" t="s">
        <v>250</v>
      </c>
      <c r="H53" s="47" t="s">
        <v>251</v>
      </c>
      <c r="I53" s="47" t="s">
        <v>252</v>
      </c>
      <c r="J53" s="46" t="s">
        <v>281</v>
      </c>
    </row>
    <row r="54" spans="1:10" ht="47.25" customHeight="1">
      <c r="A54" s="2"/>
      <c r="B54" s="2"/>
      <c r="C54" s="2" t="s">
        <v>258</v>
      </c>
      <c r="D54" s="45" t="s">
        <v>259</v>
      </c>
      <c r="E54" s="46" t="s">
        <v>260</v>
      </c>
      <c r="F54" s="47" t="s">
        <v>249</v>
      </c>
      <c r="G54" s="44" t="s">
        <v>250</v>
      </c>
      <c r="H54" s="47" t="s">
        <v>251</v>
      </c>
      <c r="I54" s="47" t="s">
        <v>252</v>
      </c>
      <c r="J54" s="46" t="s">
        <v>261</v>
      </c>
    </row>
    <row r="55" spans="1:10" ht="47.25" customHeight="1">
      <c r="A55" s="2"/>
      <c r="B55" s="2"/>
      <c r="C55" s="2" t="s">
        <v>262</v>
      </c>
      <c r="D55" s="45" t="s">
        <v>263</v>
      </c>
      <c r="E55" s="46" t="s">
        <v>264</v>
      </c>
      <c r="F55" s="47" t="s">
        <v>256</v>
      </c>
      <c r="G55" s="44" t="s">
        <v>265</v>
      </c>
      <c r="H55" s="47" t="s">
        <v>251</v>
      </c>
      <c r="I55" s="47" t="s">
        <v>252</v>
      </c>
      <c r="J55" s="46" t="s">
        <v>266</v>
      </c>
    </row>
    <row r="56" spans="1:10" ht="93" customHeight="1">
      <c r="A56" s="43" t="s">
        <v>231</v>
      </c>
      <c r="B56" s="2" t="s">
        <v>303</v>
      </c>
      <c r="C56" s="2"/>
      <c r="D56" s="2"/>
      <c r="E56" s="2"/>
      <c r="F56" s="2"/>
      <c r="G56" s="2"/>
      <c r="H56" s="2"/>
      <c r="I56" s="2"/>
      <c r="J56" s="2"/>
    </row>
    <row r="57" spans="1:10" ht="47.25" customHeight="1">
      <c r="A57" s="2"/>
      <c r="B57" s="2"/>
      <c r="C57" s="2" t="s">
        <v>246</v>
      </c>
      <c r="D57" s="45" t="s">
        <v>247</v>
      </c>
      <c r="E57" s="46" t="s">
        <v>304</v>
      </c>
      <c r="F57" s="47" t="s">
        <v>249</v>
      </c>
      <c r="G57" s="44" t="s">
        <v>250</v>
      </c>
      <c r="H57" s="47" t="s">
        <v>251</v>
      </c>
      <c r="I57" s="47" t="s">
        <v>252</v>
      </c>
      <c r="J57" s="46" t="s">
        <v>305</v>
      </c>
    </row>
    <row r="58" spans="1:10" ht="47.25" customHeight="1">
      <c r="A58" s="2"/>
      <c r="B58" s="2"/>
      <c r="C58" s="2" t="s">
        <v>246</v>
      </c>
      <c r="D58" s="45" t="s">
        <v>254</v>
      </c>
      <c r="E58" s="46" t="s">
        <v>278</v>
      </c>
      <c r="F58" s="47" t="s">
        <v>249</v>
      </c>
      <c r="G58" s="44" t="s">
        <v>250</v>
      </c>
      <c r="H58" s="47" t="s">
        <v>251</v>
      </c>
      <c r="I58" s="47" t="s">
        <v>252</v>
      </c>
      <c r="J58" s="46" t="s">
        <v>279</v>
      </c>
    </row>
    <row r="59" spans="1:10" ht="47.25" customHeight="1">
      <c r="A59" s="2"/>
      <c r="B59" s="2"/>
      <c r="C59" s="2" t="s">
        <v>246</v>
      </c>
      <c r="D59" s="45" t="s">
        <v>254</v>
      </c>
      <c r="E59" s="46" t="s">
        <v>280</v>
      </c>
      <c r="F59" s="47" t="s">
        <v>249</v>
      </c>
      <c r="G59" s="44" t="s">
        <v>250</v>
      </c>
      <c r="H59" s="47" t="s">
        <v>251</v>
      </c>
      <c r="I59" s="47" t="s">
        <v>252</v>
      </c>
      <c r="J59" s="46" t="s">
        <v>281</v>
      </c>
    </row>
    <row r="60" spans="1:10" ht="47.25" customHeight="1">
      <c r="A60" s="2"/>
      <c r="B60" s="2"/>
      <c r="C60" s="2" t="s">
        <v>258</v>
      </c>
      <c r="D60" s="45" t="s">
        <v>259</v>
      </c>
      <c r="E60" s="46" t="s">
        <v>306</v>
      </c>
      <c r="F60" s="47" t="s">
        <v>256</v>
      </c>
      <c r="G60" s="44" t="s">
        <v>307</v>
      </c>
      <c r="H60" s="47" t="s">
        <v>251</v>
      </c>
      <c r="I60" s="47" t="s">
        <v>252</v>
      </c>
      <c r="J60" s="46" t="s">
        <v>261</v>
      </c>
    </row>
    <row r="61" spans="1:10" ht="47.25" customHeight="1">
      <c r="A61" s="2"/>
      <c r="B61" s="2"/>
      <c r="C61" s="2" t="s">
        <v>262</v>
      </c>
      <c r="D61" s="45" t="s">
        <v>263</v>
      </c>
      <c r="E61" s="46" t="s">
        <v>308</v>
      </c>
      <c r="F61" s="47" t="s">
        <v>256</v>
      </c>
      <c r="G61" s="44" t="s">
        <v>307</v>
      </c>
      <c r="H61" s="47" t="s">
        <v>251</v>
      </c>
      <c r="I61" s="47" t="s">
        <v>252</v>
      </c>
      <c r="J61" s="46" t="s">
        <v>309</v>
      </c>
    </row>
    <row r="62" spans="1:10" ht="93" customHeight="1">
      <c r="A62" s="43" t="s">
        <v>219</v>
      </c>
      <c r="B62" s="2" t="s">
        <v>310</v>
      </c>
      <c r="C62" s="2"/>
      <c r="D62" s="2"/>
      <c r="E62" s="2"/>
      <c r="F62" s="2"/>
      <c r="G62" s="2"/>
      <c r="H62" s="2"/>
      <c r="I62" s="2"/>
      <c r="J62" s="2"/>
    </row>
    <row r="63" spans="1:10" ht="47.25" customHeight="1">
      <c r="A63" s="2"/>
      <c r="B63" s="2"/>
      <c r="C63" s="2" t="s">
        <v>246</v>
      </c>
      <c r="D63" s="45" t="s">
        <v>247</v>
      </c>
      <c r="E63" s="46" t="s">
        <v>270</v>
      </c>
      <c r="F63" s="47" t="s">
        <v>249</v>
      </c>
      <c r="G63" s="44" t="s">
        <v>250</v>
      </c>
      <c r="H63" s="47" t="s">
        <v>251</v>
      </c>
      <c r="I63" s="47" t="s">
        <v>252</v>
      </c>
      <c r="J63" s="46" t="s">
        <v>271</v>
      </c>
    </row>
    <row r="64" spans="1:10" ht="47.25" customHeight="1">
      <c r="A64" s="2"/>
      <c r="B64" s="2"/>
      <c r="C64" s="2" t="s">
        <v>246</v>
      </c>
      <c r="D64" s="45" t="s">
        <v>254</v>
      </c>
      <c r="E64" s="46" t="s">
        <v>278</v>
      </c>
      <c r="F64" s="47" t="s">
        <v>249</v>
      </c>
      <c r="G64" s="44" t="s">
        <v>250</v>
      </c>
      <c r="H64" s="47" t="s">
        <v>251</v>
      </c>
      <c r="I64" s="47" t="s">
        <v>252</v>
      </c>
      <c r="J64" s="46" t="s">
        <v>279</v>
      </c>
    </row>
    <row r="65" spans="1:10" ht="47.25" customHeight="1">
      <c r="A65" s="2"/>
      <c r="B65" s="2"/>
      <c r="C65" s="2" t="s">
        <v>246</v>
      </c>
      <c r="D65" s="45" t="s">
        <v>254</v>
      </c>
      <c r="E65" s="46" t="s">
        <v>280</v>
      </c>
      <c r="F65" s="47" t="s">
        <v>249</v>
      </c>
      <c r="G65" s="44" t="s">
        <v>250</v>
      </c>
      <c r="H65" s="47" t="s">
        <v>251</v>
      </c>
      <c r="I65" s="47" t="s">
        <v>252</v>
      </c>
      <c r="J65" s="46" t="s">
        <v>281</v>
      </c>
    </row>
    <row r="66" spans="1:10" ht="47.25" customHeight="1">
      <c r="A66" s="2"/>
      <c r="B66" s="2"/>
      <c r="C66" s="2" t="s">
        <v>258</v>
      </c>
      <c r="D66" s="45" t="s">
        <v>259</v>
      </c>
      <c r="E66" s="46" t="s">
        <v>260</v>
      </c>
      <c r="F66" s="47" t="s">
        <v>249</v>
      </c>
      <c r="G66" s="44" t="s">
        <v>250</v>
      </c>
      <c r="H66" s="47" t="s">
        <v>251</v>
      </c>
      <c r="I66" s="47" t="s">
        <v>252</v>
      </c>
      <c r="J66" s="46" t="s">
        <v>261</v>
      </c>
    </row>
    <row r="67" spans="1:10" ht="47.25" customHeight="1">
      <c r="A67" s="2"/>
      <c r="B67" s="2"/>
      <c r="C67" s="2" t="s">
        <v>262</v>
      </c>
      <c r="D67" s="45" t="s">
        <v>263</v>
      </c>
      <c r="E67" s="46" t="s">
        <v>264</v>
      </c>
      <c r="F67" s="47" t="s">
        <v>256</v>
      </c>
      <c r="G67" s="44" t="s">
        <v>265</v>
      </c>
      <c r="H67" s="47" t="s">
        <v>251</v>
      </c>
      <c r="I67" s="47" t="s">
        <v>252</v>
      </c>
      <c r="J67" s="46" t="s">
        <v>266</v>
      </c>
    </row>
  </sheetData>
  <mergeCells count="13">
    <mergeCell ref="A2:J2"/>
    <mergeCell ref="A1:J1"/>
    <mergeCell ref="A4:A5"/>
    <mergeCell ref="C4:C5"/>
    <mergeCell ref="F4:F5"/>
    <mergeCell ref="D4:D5"/>
    <mergeCell ref="E4:E5"/>
    <mergeCell ref="G4:G5"/>
    <mergeCell ref="H4:H5"/>
    <mergeCell ref="I4:I5"/>
    <mergeCell ref="J4:J5"/>
    <mergeCell ref="A3:J3"/>
    <mergeCell ref="B4:B5"/>
  </mergeCells>
  <phoneticPr fontId="16" type="noConversion"/>
  <pageMargins left="0.7" right="0.7" top="0.75" bottom="0.75" header="0.3" footer="0.3"/>
  <pageSetup paperSize="9" scale="14" pageOrder="overThenDown" orientation="landscape" r:id="rId1"/>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2026-03-12T08:22:22Z</cp:lastPrinted>
  <dcterms:modified xsi:type="dcterms:W3CDTF">2026-03-12T09:30:41Z</dcterms:modified>
</cp:coreProperties>
</file>